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Сметы 2023г\"/>
    </mc:Choice>
  </mc:AlternateContent>
  <xr:revisionPtr revIDLastSave="0" documentId="13_ncr:1_{BD7F813A-D554-446D-8E0E-9E2D253BAB3C}" xr6:coauthVersionLast="36" xr6:coauthVersionMax="36" xr10:uidLastSave="{00000000-0000-0000-0000-000000000000}"/>
  <bookViews>
    <workbookView xWindow="240" yWindow="75" windowWidth="20055" windowHeight="7935" xr2:uid="{00000000-000D-0000-FFFF-FFFF00000000}"/>
  </bookViews>
  <sheets>
    <sheet name="Смета" sheetId="1" r:id="rId1"/>
    <sheet name="Расшифровка" sheetId="2" r:id="rId2"/>
  </sheets>
  <definedNames>
    <definedName name="_xlnm.Print_Area" localSheetId="1">Расшифровка!$A$1:$I$167</definedName>
    <definedName name="_xlnm.Print_Area" localSheetId="0">Смета!$A$1:$I$297</definedName>
  </definedNames>
  <calcPr calcId="191029" calcOnSave="0"/>
</workbook>
</file>

<file path=xl/calcChain.xml><?xml version="1.0" encoding="utf-8"?>
<calcChain xmlns="http://schemas.openxmlformats.org/spreadsheetml/2006/main">
  <c r="I64" i="1" l="1"/>
  <c r="I66" i="1"/>
  <c r="I100" i="2" l="1"/>
  <c r="I271" i="1" l="1"/>
  <c r="H271" i="1"/>
  <c r="G208" i="1"/>
  <c r="G207" i="1" s="1"/>
  <c r="I47" i="1" l="1"/>
  <c r="H47" i="1"/>
  <c r="H31" i="1"/>
  <c r="G31" i="1" l="1"/>
  <c r="I53" i="2"/>
  <c r="G49" i="1"/>
  <c r="G47" i="1" l="1"/>
  <c r="I158" i="1" l="1"/>
  <c r="H158" i="1"/>
  <c r="G158" i="1"/>
  <c r="I130" i="2" l="1"/>
  <c r="G199" i="1" l="1"/>
  <c r="G198" i="1" s="1"/>
  <c r="G82" i="1"/>
  <c r="G81" i="1" s="1"/>
  <c r="H274" i="1" l="1"/>
  <c r="I169" i="1"/>
  <c r="H169" i="1"/>
  <c r="I36" i="1"/>
  <c r="I34" i="1"/>
  <c r="I31" i="1"/>
  <c r="I28" i="1"/>
  <c r="I118" i="1"/>
  <c r="I105" i="1"/>
  <c r="I94" i="1"/>
  <c r="I93" i="1" s="1"/>
  <c r="H118" i="1"/>
  <c r="H116" i="1"/>
  <c r="H114" i="1"/>
  <c r="H105" i="1"/>
  <c r="H94" i="1"/>
  <c r="H93" i="1" s="1"/>
  <c r="G94" i="1"/>
  <c r="I132" i="1"/>
  <c r="I131" i="1" s="1"/>
  <c r="I124" i="1"/>
  <c r="I111" i="1"/>
  <c r="H132" i="1"/>
  <c r="H131" i="1" s="1"/>
  <c r="G243" i="1" l="1"/>
  <c r="G169" i="1"/>
  <c r="G54" i="1" l="1"/>
  <c r="G52" i="1"/>
  <c r="I106" i="2"/>
  <c r="G51" i="1" l="1"/>
  <c r="I127" i="2" l="1"/>
  <c r="G247" i="1"/>
  <c r="G260" i="1"/>
  <c r="G266" i="1"/>
  <c r="G211" i="1" l="1"/>
  <c r="G177" i="1"/>
  <c r="G135" i="1"/>
  <c r="G60" i="1"/>
  <c r="G274" i="1" l="1"/>
  <c r="G273" i="1" s="1"/>
  <c r="G271" i="1"/>
  <c r="G253" i="1"/>
  <c r="G171" i="1"/>
  <c r="G156" i="1"/>
  <c r="G28" i="1"/>
  <c r="G132" i="1"/>
  <c r="G131" i="1" s="1"/>
  <c r="I49" i="1"/>
  <c r="H49" i="1"/>
  <c r="G36" i="1"/>
  <c r="I78" i="2" l="1"/>
  <c r="I103" i="2" l="1"/>
  <c r="I27" i="2"/>
  <c r="I196" i="1"/>
  <c r="I195" i="1" s="1"/>
  <c r="H196" i="1"/>
  <c r="H195" i="1" s="1"/>
  <c r="G196" i="1"/>
  <c r="G195" i="1" s="1"/>
  <c r="I186" i="1"/>
  <c r="I185" i="1" s="1"/>
  <c r="H186" i="1"/>
  <c r="H185" i="1" s="1"/>
  <c r="G186" i="1"/>
  <c r="G185" i="1" s="1"/>
  <c r="I183" i="1"/>
  <c r="H183" i="1"/>
  <c r="G183" i="1"/>
  <c r="I181" i="1"/>
  <c r="H181" i="1"/>
  <c r="G181" i="1"/>
  <c r="I174" i="1"/>
  <c r="H174" i="1"/>
  <c r="G174" i="1"/>
  <c r="I177" i="1"/>
  <c r="H177" i="1"/>
  <c r="I91" i="1"/>
  <c r="I90" i="1" s="1"/>
  <c r="I88" i="1"/>
  <c r="I87" i="1" s="1"/>
  <c r="H88" i="1"/>
  <c r="H87" i="1" s="1"/>
  <c r="I260" i="1"/>
  <c r="H260" i="1"/>
  <c r="I266" i="1"/>
  <c r="H266" i="1"/>
  <c r="I258" i="1"/>
  <c r="H258" i="1"/>
  <c r="G258" i="1"/>
  <c r="I256" i="1"/>
  <c r="H256" i="1"/>
  <c r="G256" i="1"/>
  <c r="I247" i="1"/>
  <c r="H247" i="1"/>
  <c r="I253" i="1"/>
  <c r="I245" i="1"/>
  <c r="H245" i="1"/>
  <c r="G245" i="1"/>
  <c r="G242" i="1" s="1"/>
  <c r="I243" i="1"/>
  <c r="H243" i="1"/>
  <c r="I208" i="1"/>
  <c r="I207" i="1" s="1"/>
  <c r="H208" i="1"/>
  <c r="H207" i="1" s="1"/>
  <c r="H242" i="1" l="1"/>
  <c r="G255" i="1"/>
  <c r="I180" i="1"/>
  <c r="G180" i="1"/>
  <c r="I242" i="1"/>
  <c r="H255" i="1"/>
  <c r="I255" i="1"/>
  <c r="G173" i="1"/>
  <c r="H180" i="1"/>
  <c r="I129" i="1"/>
  <c r="H129" i="1"/>
  <c r="G129" i="1"/>
  <c r="H124" i="1" l="1"/>
  <c r="H113" i="1" s="1"/>
  <c r="G105" i="1"/>
  <c r="H111" i="1"/>
  <c r="G111" i="1"/>
  <c r="I103" i="1"/>
  <c r="H103" i="1"/>
  <c r="G103" i="1"/>
  <c r="I101" i="1"/>
  <c r="H101" i="1"/>
  <c r="I69" i="1"/>
  <c r="I68" i="1" s="1"/>
  <c r="H69" i="1"/>
  <c r="H68" i="1" s="1"/>
  <c r="G69" i="1"/>
  <c r="G68" i="1" s="1"/>
  <c r="I57" i="1"/>
  <c r="H57" i="1"/>
  <c r="G57" i="1"/>
  <c r="G56" i="1" s="1"/>
  <c r="I60" i="1"/>
  <c r="H60" i="1"/>
  <c r="H56" i="1" l="1"/>
  <c r="I56" i="1"/>
  <c r="I100" i="1"/>
  <c r="H100" i="1"/>
  <c r="I72" i="2"/>
  <c r="I66" i="2"/>
  <c r="H36" i="1" l="1"/>
  <c r="I45" i="1"/>
  <c r="I27" i="1" s="1"/>
  <c r="H45" i="1"/>
  <c r="G45" i="1"/>
  <c r="G124" i="1"/>
  <c r="G118" i="1"/>
  <c r="I116" i="1"/>
  <c r="G116" i="1"/>
  <c r="I114" i="1"/>
  <c r="I113" i="1" s="1"/>
  <c r="G114" i="1"/>
  <c r="G101" i="1"/>
  <c r="G100" i="1" s="1"/>
  <c r="G113" i="1" l="1"/>
  <c r="H173" i="1"/>
  <c r="H91" i="1"/>
  <c r="H90" i="1" s="1"/>
  <c r="G91" i="1"/>
  <c r="G90" i="1" s="1"/>
  <c r="I79" i="1"/>
  <c r="I78" i="1" s="1"/>
  <c r="H79" i="1"/>
  <c r="H78" i="1" s="1"/>
  <c r="G79" i="1"/>
  <c r="G78" i="1" s="1"/>
  <c r="H66" i="1"/>
  <c r="G66" i="1"/>
  <c r="H64" i="1"/>
  <c r="G64" i="1"/>
  <c r="H63" i="1" l="1"/>
  <c r="G63" i="1"/>
  <c r="I63" i="1"/>
  <c r="I108" i="2" l="1"/>
  <c r="I81" i="2" l="1"/>
  <c r="H273" i="1"/>
  <c r="I269" i="1"/>
  <c r="I268" i="1" s="1"/>
  <c r="H269" i="1"/>
  <c r="H268" i="1" s="1"/>
  <c r="G269" i="1"/>
  <c r="G268" i="1" s="1"/>
  <c r="I236" i="1"/>
  <c r="H236" i="1"/>
  <c r="G215" i="1"/>
  <c r="G214" i="1" s="1"/>
  <c r="G210" i="1"/>
  <c r="I193" i="1"/>
  <c r="H193" i="1"/>
  <c r="G193" i="1"/>
  <c r="I192" i="1"/>
  <c r="H192" i="1"/>
  <c r="G192" i="1"/>
  <c r="I167" i="1"/>
  <c r="H167" i="1"/>
  <c r="G139" i="1" l="1"/>
  <c r="G138" i="1" s="1"/>
  <c r="G127" i="1"/>
  <c r="G126" i="1" s="1"/>
  <c r="I127" i="1"/>
  <c r="I126" i="1" s="1"/>
  <c r="H127" i="1"/>
  <c r="H126" i="1" s="1"/>
  <c r="G76" i="1"/>
  <c r="I76" i="1"/>
  <c r="H76" i="1"/>
  <c r="I75" i="1"/>
  <c r="I141" i="1" s="1"/>
  <c r="H75" i="1"/>
  <c r="G75" i="1"/>
  <c r="G93" i="1"/>
  <c r="I173" i="1" l="1"/>
  <c r="G167" i="1" l="1"/>
  <c r="I274" i="1"/>
  <c r="I273" i="1"/>
  <c r="G134" i="1" l="1"/>
  <c r="I205" i="1" l="1"/>
  <c r="I204" i="1" s="1"/>
  <c r="H205" i="1"/>
  <c r="H204" i="1" s="1"/>
  <c r="G205" i="1"/>
  <c r="G204" i="1" s="1"/>
  <c r="G88" i="1"/>
  <c r="G87" i="1" s="1"/>
  <c r="G34" i="1"/>
  <c r="G27" i="1" s="1"/>
  <c r="G141" i="1" s="1"/>
  <c r="H235" i="1"/>
  <c r="H276" i="1" s="1"/>
  <c r="G236" i="1"/>
  <c r="G235" i="1" s="1"/>
  <c r="G276" i="1" s="1"/>
  <c r="H156" i="1"/>
  <c r="G153" i="1"/>
  <c r="H150" i="1"/>
  <c r="H149" i="1" s="1"/>
  <c r="H217" i="1" s="1"/>
  <c r="G150" i="1"/>
  <c r="G149" i="1" s="1"/>
  <c r="G217" i="1" s="1"/>
  <c r="H34" i="1"/>
  <c r="H28" i="1"/>
  <c r="I132" i="2"/>
  <c r="H27" i="1" l="1"/>
  <c r="H141" i="1" s="1"/>
  <c r="I235" i="1"/>
  <c r="I276" i="1" s="1"/>
  <c r="I156" i="1" l="1"/>
  <c r="I150" i="1"/>
  <c r="I149" i="1" l="1"/>
  <c r="I217" i="1" s="1"/>
  <c r="I123" i="2"/>
</calcChain>
</file>

<file path=xl/sharedStrings.xml><?xml version="1.0" encoding="utf-8"?>
<sst xmlns="http://schemas.openxmlformats.org/spreadsheetml/2006/main" count="1824" uniqueCount="287">
  <si>
    <t xml:space="preserve">  УТВЕРЖДАЮ</t>
  </si>
  <si>
    <t>(наименование должности  главного распорядителя бюджетных средств   утверждающего бюджетную смету)</t>
  </si>
  <si>
    <t>Бюджетная смета</t>
  </si>
  <si>
    <t>КОДЫ</t>
  </si>
  <si>
    <t>Форма по ОКУД</t>
  </si>
  <si>
    <t>Дата</t>
  </si>
  <si>
    <t>Получатель бюджетных средств</t>
  </si>
  <si>
    <t>по Сводному реестру</t>
  </si>
  <si>
    <t>Главный распорядитель бюджетных средств</t>
  </si>
  <si>
    <t>по БК</t>
  </si>
  <si>
    <t>Наименование бюджета</t>
  </si>
  <si>
    <t>по ОКТМО</t>
  </si>
  <si>
    <t>Единица измерения: руб.</t>
  </si>
  <si>
    <t>по ОКЕИ</t>
  </si>
  <si>
    <t>Раздел 1. Итоговые показатели бюджетной сметы</t>
  </si>
  <si>
    <t>Наименование показателя</t>
  </si>
  <si>
    <t>Код по бюджетной классификации Российской Федерации</t>
  </si>
  <si>
    <t>Код аналитического показателя КОСГУ</t>
  </si>
  <si>
    <t>Сумма в рублях</t>
  </si>
  <si>
    <t>раздела</t>
  </si>
  <si>
    <t>подраз-дела</t>
  </si>
  <si>
    <t>целевой статьи</t>
  </si>
  <si>
    <t>вида расходов</t>
  </si>
  <si>
    <t>на 20__ год</t>
  </si>
  <si>
    <t>(на текущий финансовый год)</t>
  </si>
  <si>
    <t>(на первый год планового периода)</t>
  </si>
  <si>
    <t>(на второй год планового периода)</t>
  </si>
  <si>
    <t>Всего</t>
  </si>
  <si>
    <t>Раздел 3.  Лимиты бюджетных обязательств по расходамна предоставление бюджетных инвестиций юридическим лицам,субсидий бюджетным и автономным учреждениям, инымнекоммерческим организациям, субсидий юридическим лицам,индивидуальным предпринимателям, физическим лицам -производителям товаров, работ, услуг, обслуживаниемуниципального долга, исполнение судебных актов,муниципальных гарантий, а также по резервным расходам</t>
  </si>
  <si>
    <t>Раздел 4. Лимиты бюджетных обязательств  по иным расходам учреждения, не отнесенные к разделам 2 и 3</t>
  </si>
  <si>
    <t>Раздел 5. Справочно: Бюджетные ассигнованияна исполнение публичных нормативных обязательств</t>
  </si>
  <si>
    <t>Руководитель учреждения</t>
  </si>
  <si>
    <t>&lt;*&gt; В случае утверждения закона (решения) о бюджете на очередной финансовый год и плановый период.</t>
  </si>
  <si>
    <t>&lt;**&gt; Указывается дата подписания сметы, в случае утверждения сметы ГРБС - дата утверждения сметы.</t>
  </si>
  <si>
    <t>&lt;***&gt; Расходы, осуществляемые в целях обеспечения выполнения функций учреждения, установленные статьей 70 Бюджетного кодекса Российской Федерации.</t>
  </si>
  <si>
    <t>Главный бухгалтер</t>
  </si>
  <si>
    <t>Обоснование (расчет) к  бюджетной смете</t>
  </si>
  <si>
    <t>Ед. измерения</t>
  </si>
  <si>
    <t>Количество</t>
  </si>
  <si>
    <t>Цена, стоимость</t>
  </si>
  <si>
    <t>МКОУ "Бисертская средняя школа №1"</t>
  </si>
  <si>
    <t>0740120050</t>
  </si>
  <si>
    <t>0740220008</t>
  </si>
  <si>
    <t>0720120004</t>
  </si>
  <si>
    <t>0740120045</t>
  </si>
  <si>
    <t>Раздел 2. Лимиты бюджетных обязательств по расходам получателя бюджетных средств &lt;***&gt;</t>
  </si>
  <si>
    <t>Обеспечение деятельности общеобразовательных учреждений</t>
  </si>
  <si>
    <t>07</t>
  </si>
  <si>
    <t>02</t>
  </si>
  <si>
    <t>000</t>
  </si>
  <si>
    <t>Фонд оплаты труда учреждения</t>
  </si>
  <si>
    <t>111</t>
  </si>
  <si>
    <t>Заработная плата</t>
  </si>
  <si>
    <t>211</t>
  </si>
  <si>
    <t>Социальные пособия и компенсации персоналу в денежной форме</t>
  </si>
  <si>
    <t>266</t>
  </si>
  <si>
    <t>Иные выплаты персоналу,за исключением фонда оплаты труда</t>
  </si>
  <si>
    <t>112</t>
  </si>
  <si>
    <t>Прочие несоциальные выплаты персоналу в денежной форме</t>
  </si>
  <si>
    <t>212</t>
  </si>
  <si>
    <t>Прочие работы,услуги</t>
  </si>
  <si>
    <t>226</t>
  </si>
  <si>
    <t>Взносы по обязательному страхованию на выплаты по оплате труда работников и иные выплаты работникам учреждений</t>
  </si>
  <si>
    <t>119</t>
  </si>
  <si>
    <t>Начисления на выплаты по оплате труда</t>
  </si>
  <si>
    <t>213</t>
  </si>
  <si>
    <t>Услуги связи</t>
  </si>
  <si>
    <t>221</t>
  </si>
  <si>
    <t>Работы,услуги по содержанию имущества</t>
  </si>
  <si>
    <t>225</t>
  </si>
  <si>
    <t>Увеличение стоимости основных средств</t>
  </si>
  <si>
    <t>310</t>
  </si>
  <si>
    <t>Увеличение стоимости прочих оборотных запасов (материалов)</t>
  </si>
  <si>
    <t>346</t>
  </si>
  <si>
    <t>Прочая закупка товаров,работ и услуг</t>
  </si>
  <si>
    <t>244</t>
  </si>
  <si>
    <t>Коммунальные услуги</t>
  </si>
  <si>
    <t>223</t>
  </si>
  <si>
    <t>Увеличение стоимости лекарственных препаратов и материалов,применяемых в медицинских целях</t>
  </si>
  <si>
    <t>341</t>
  </si>
  <si>
    <t>Увеличение стоимости горючесмазочных материалов</t>
  </si>
  <si>
    <t>343</t>
  </si>
  <si>
    <t>Уплата налога на имущество организаций и земельного налога</t>
  </si>
  <si>
    <t>851</t>
  </si>
  <si>
    <t>Налоги,пошлины и сборы</t>
  </si>
  <si>
    <t>291</t>
  </si>
  <si>
    <t>Бюджет Бисертского городского округа</t>
  </si>
  <si>
    <t>0720720006</t>
  </si>
  <si>
    <t>Мероприятия в общеобразовательных учреждениях</t>
  </si>
  <si>
    <t>Транспортные услуги</t>
  </si>
  <si>
    <t>222</t>
  </si>
  <si>
    <t>Страхование</t>
  </si>
  <si>
    <t>227</t>
  </si>
  <si>
    <t>Увеличение стоимости прочих материальных запасов однократного применения материальных запасов</t>
  </si>
  <si>
    <t>349</t>
  </si>
  <si>
    <t xml:space="preserve">Увеличение стоимости прочих материальных запасов однократного применения </t>
  </si>
  <si>
    <t>Увеличение стоимости продуктов питания</t>
  </si>
  <si>
    <t>342</t>
  </si>
  <si>
    <t>Создание условий для содержания детей в муниципальных общеобразовательных учреждениях</t>
  </si>
  <si>
    <t>0720620005</t>
  </si>
  <si>
    <t>Организация отдыха в каникулярное время в рамках софинансирования</t>
  </si>
  <si>
    <t>Налоги,пошлины,сборы,руб.</t>
  </si>
  <si>
    <t>Увеличение стоимости горюче смазочных материалов</t>
  </si>
  <si>
    <t xml:space="preserve">Организация отдыха иоздоровление детей в каникулярное время </t>
  </si>
  <si>
    <t>Заработная плата,руб.</t>
  </si>
  <si>
    <t>Пособия за первые три дня временной нетрудоспособности ,руб.</t>
  </si>
  <si>
    <t>Суточные,человек*дни</t>
  </si>
  <si>
    <t>Начисления на выплаты по оплате труда,руб.</t>
  </si>
  <si>
    <t>Договора на заправку картриджей усл.ед.</t>
  </si>
  <si>
    <t>Договор ЗАО "Регионгазинвест",руб.</t>
  </si>
  <si>
    <t>Договор на воду МУП ЖКУ р.п.Бисерть ,руб</t>
  </si>
  <si>
    <t>Договор по испытанию и измерению системы  молниезащиты усл.ед.</t>
  </si>
  <si>
    <t>масло , шт</t>
  </si>
  <si>
    <t>Страхование учащихся, усл.ед.</t>
  </si>
  <si>
    <t>Увеличение стоимости продуктов питания руб.</t>
  </si>
  <si>
    <t>Питание учащихся,усл.ед.</t>
  </si>
  <si>
    <t>1</t>
  </si>
  <si>
    <t>Договора на покупку картриджей усл.ед.</t>
  </si>
  <si>
    <t>321</t>
  </si>
  <si>
    <t>263</t>
  </si>
  <si>
    <t>Оплата путевок на санаторно-курортное лечение усл.ед.</t>
  </si>
  <si>
    <t>(должность)       (подпись)         (расшифровка)</t>
  </si>
  <si>
    <t>Мун.контр.№06479 об оказании услуг электросвязи,усл.ед.</t>
  </si>
  <si>
    <t>Договор ОАО "СвердловЭнергосбытПлюс", руб.</t>
  </si>
  <si>
    <t>Договор с ОО "Кейсистемс-Урал" на обслуживание программы"Бюджет Смарт Про"усл.ед.</t>
  </si>
  <si>
    <t>на 2023 год</t>
  </si>
  <si>
    <t>Прочие работы, услуги</t>
  </si>
  <si>
    <t>Покупка почтовых марок, отправка корреспонденции, руб.</t>
  </si>
  <si>
    <t>Договор на метролог.поверку приборов учета тепла, руб.</t>
  </si>
  <si>
    <t>Договор на периодическую подписку печатных изданий, усл.ед.</t>
  </si>
  <si>
    <t>Поездка учащихся на мероприятия (оплата билетов) ,руб.</t>
  </si>
  <si>
    <t>247</t>
  </si>
  <si>
    <t>Закупка энергетических ресурсов</t>
  </si>
  <si>
    <t>Мероприятия по поэтапному внедрению Всероссийского физкультурно-спортивного комплекса "Готов к труду и обороне" (ГТО) в рамках софинансирования</t>
  </si>
  <si>
    <t>11</t>
  </si>
  <si>
    <t>072Р528Г00</t>
  </si>
  <si>
    <t>Обеспечение занятости несовершенолетних</t>
  </si>
  <si>
    <t xml:space="preserve">072Р528Г00 </t>
  </si>
  <si>
    <t>Основные средства, руб.</t>
  </si>
  <si>
    <t>Договор с ООО "Априкод" на приобр.лицензии на право польз.сайтом учреждения, руб</t>
  </si>
  <si>
    <t>Финансовое обеспечение государственных гарантий реализации прав на получение общедоступного и бесплатного дошкольного,начального общего,основного общего,среднего общего образования в муниципальных общеобразовательных организациях и финансовое обеспечение дополнительного образования детей в  муниципальных общеобразовательных организациях в части финансирования расходов на оплату труда работников общеобразовательных организаций</t>
  </si>
  <si>
    <t>0720245310</t>
  </si>
  <si>
    <t>Финансовое обеспечение государственных гарантий реализации прав на получение общедоступного и бесплатного дошкольного,начального общего,основного общего,среднего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рсходов на приобретение учебников и учебных пособий,средств обучения,игр,игрушек</t>
  </si>
  <si>
    <t>0720245320</t>
  </si>
  <si>
    <t>Осуществление мероприятий по организации питания в муниципальных общеобразовательных учреждениях</t>
  </si>
  <si>
    <t>0720345400</t>
  </si>
  <si>
    <t>Прчая закупка товаров,работ и услуг</t>
  </si>
  <si>
    <t>Организация отдыха детей в каникулярное время</t>
  </si>
  <si>
    <t>0740145600</t>
  </si>
  <si>
    <t xml:space="preserve">Мероприятия по поэтапному внедрению Всероссийского физкультурно-спортивного комплекса "Готов к труду и обороне" (ГТО) </t>
  </si>
  <si>
    <t>072Р548Г00</t>
  </si>
  <si>
    <t>Увеличение стоимости  прочих оборотных запасов (материалов)</t>
  </si>
  <si>
    <t>Социальные пособия и компенсации персоналу в денежной форме ,руб.</t>
  </si>
  <si>
    <t>Начисления на выплаты по оплате труда ,руб.</t>
  </si>
  <si>
    <t>Мун.контракт №96/06479 об оказании услуг связи(интернет), усл.ед.</t>
  </si>
  <si>
    <t>Договора на программное обеспечение усл.ед.</t>
  </si>
  <si>
    <t>Учебные пособия,учебники усл.ед.</t>
  </si>
  <si>
    <t>Договор на изготовление бланков аттестатов усл.ед.</t>
  </si>
  <si>
    <t xml:space="preserve"> 072Р548Г00 </t>
  </si>
  <si>
    <t>Ежемесячное денежное вознаграждение за классное руководство педагогическим работникам муниципальных образовательных организаций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</si>
  <si>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</si>
  <si>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07203L3040</t>
  </si>
  <si>
    <t>10</t>
  </si>
  <si>
    <t>04</t>
  </si>
  <si>
    <t>Пособия, компенсации и иные социальные выплаты гражданам, кроме публичных нормативных обязательств</t>
  </si>
  <si>
    <t>Пособия по социальной помощи населению в денежной форме</t>
  </si>
  <si>
    <t>262</t>
  </si>
  <si>
    <t xml:space="preserve"> 07203L3040   </t>
  </si>
  <si>
    <t>Пособия по социальной помощи населению в денежной форме, руб.</t>
  </si>
  <si>
    <t>Договор  на оказание услуг по передаче и приёму тревожных сообщений (Росгвардия), руб.</t>
  </si>
  <si>
    <t>Договор  на оказание услуг по техническому обслуживанию комплекса технических средств охраны на объектах (Росгвардия), руб.</t>
  </si>
  <si>
    <t>Договор на услуги по замене комплектующих фильтра ФОВ 1054, ревизия Роса-УФ 0,7</t>
  </si>
  <si>
    <t>Пособия по социальной помощи населению в натуральной форме</t>
  </si>
  <si>
    <t>на 2024 год</t>
  </si>
  <si>
    <t>Договор с ООО Восток на опрессовку сист.отопления усл.ед.</t>
  </si>
  <si>
    <t>Договор на утилизацию оборудования, руб.</t>
  </si>
  <si>
    <t>Договор на измер в электроустан.усл.ед.</t>
  </si>
  <si>
    <t>Договор 11/ххх с СЭС на измерение искусств.освещенности, параметров микроклимата на раб.месте, усл.ед.</t>
  </si>
  <si>
    <t>Договор  с ТАП -07 на техн.обсл.пож.охран.сигнал.мес.</t>
  </si>
  <si>
    <t>Договор  на обслуживание вентиляционных систем,руб.</t>
  </si>
  <si>
    <t>Договор с ООО Восток на технич.обсл.тепловой энергии, мес.</t>
  </si>
  <si>
    <t>Договор  на технич.обсл.электрооборуд.,мес., руб.</t>
  </si>
  <si>
    <t>Договор на ремонт орг.техники, руб.</t>
  </si>
  <si>
    <t>Договор с ООО "Актай-Мониторинг" на тех.обслуж. "Тандем-2М", руб.</t>
  </si>
  <si>
    <t>Договор на охранные услуги , руб.</t>
  </si>
  <si>
    <t>Договор на обслед. на гельменты/дети ,чел.</t>
  </si>
  <si>
    <t>Договор на обслед. на гельменты/сотрудники ,чел.</t>
  </si>
  <si>
    <t>Моющие, чистящие, дезинфицирующие средства, руб.</t>
  </si>
  <si>
    <t>Электротовары, хозтовары, краски, эмали, кисти, валики , руб.</t>
  </si>
  <si>
    <t>Канцтовары, руб</t>
  </si>
  <si>
    <t>Начисления на выплаты по оплате труда, руб.</t>
  </si>
  <si>
    <t>Увеличение стоимости лекарственных препаратов и материалов,применяемых в медицинских целях, руб</t>
  </si>
  <si>
    <t>Увеличение стоимости продуктов питания, руб</t>
  </si>
  <si>
    <t>Пособия по социальной помощи населению в натуральной форме, руб.</t>
  </si>
  <si>
    <t xml:space="preserve">Организация отдыха и оздоровление детей в каникулярное время </t>
  </si>
  <si>
    <t xml:space="preserve">Организация отдыха детей в каникулярное время </t>
  </si>
  <si>
    <t xml:space="preserve"> (подпись)         (расшифровка подписи)</t>
  </si>
  <si>
    <t>Директор                                        Боев А.А.</t>
  </si>
  <si>
    <t xml:space="preserve">                         (подпись)        (расшифровка подписи)</t>
  </si>
  <si>
    <t>Договора на обучение педагогов, руб</t>
  </si>
  <si>
    <t>Договора на обслуживание программ  "Контур", руб.</t>
  </si>
  <si>
    <t>852</t>
  </si>
  <si>
    <t>Уплата прочих налогов,сборов</t>
  </si>
  <si>
    <t>Гл.бухгалтер                                Булатова О.Л.</t>
  </si>
  <si>
    <t>Изготовление фотографий (Стена памяти)</t>
  </si>
  <si>
    <t>Материальные запасы, руб</t>
  </si>
  <si>
    <t>МКУ "Управление образования Бисертского городского округа"</t>
  </si>
  <si>
    <t>Изготовление дипломов, руб</t>
  </si>
  <si>
    <t>Учебн.мебель, компьютеры,компьют. оборудование, планшет, усл.ед.</t>
  </si>
  <si>
    <t>Sim-карта (абонентская плата), руб</t>
  </si>
  <si>
    <t>Договор № 6607/ЮЛ       на обращ.с ТКО, руб.</t>
  </si>
  <si>
    <t>Договор с ООО Алтын на усл.по техн.освид.сист. АПС и СОУЭ, руб</t>
  </si>
  <si>
    <t>7000040600</t>
  </si>
  <si>
    <t>Расходы на повышение минимального размера оплаты труда в 2022 году</t>
  </si>
  <si>
    <t>Всего по целевой статье: 7000040600                                                                                  531376,05</t>
  </si>
  <si>
    <t>"09" января   2023 г.</t>
  </si>
  <si>
    <t>на 2023 финансовый год (на 2023 финансовый год</t>
  </si>
  <si>
    <t>и на плановый период 2024  и 2025 годов) &lt;*&gt;</t>
  </si>
  <si>
    <r>
      <t>от "09" января</t>
    </r>
    <r>
      <rPr>
        <u/>
        <sz val="12"/>
        <color theme="1"/>
        <rFont val="Calibri"/>
        <family val="2"/>
        <charset val="204"/>
        <scheme val="minor"/>
      </rPr>
      <t xml:space="preserve"> </t>
    </r>
    <r>
      <rPr>
        <sz val="12"/>
        <color theme="1"/>
        <rFont val="Calibri"/>
        <family val="2"/>
        <charset val="204"/>
        <scheme val="minor"/>
      </rPr>
      <t>20</t>
    </r>
    <r>
      <rPr>
        <u/>
        <sz val="12"/>
        <color theme="1"/>
        <rFont val="Calibri"/>
        <family val="2"/>
        <charset val="204"/>
        <scheme val="minor"/>
      </rPr>
      <t xml:space="preserve">23 </t>
    </r>
    <r>
      <rPr>
        <sz val="12"/>
        <color theme="1"/>
        <rFont val="Calibri"/>
        <family val="2"/>
        <charset val="204"/>
        <scheme val="minor"/>
      </rPr>
      <t>г. &lt;**&gt;</t>
    </r>
  </si>
  <si>
    <t>"09" января  2023г.</t>
  </si>
  <si>
    <t>0721225410</t>
  </si>
  <si>
    <t>Создание в муниципальных общеобразовательных организациях условий для организации горячего питания обучающихся в 2023 году в рамках софинансирования</t>
  </si>
  <si>
    <t>на 2023 финансовый год (на 2023  финансовый год</t>
  </si>
  <si>
    <t>и на плановый период 2024 и 2025 годов) &lt;*&gt;</t>
  </si>
  <si>
    <r>
      <t xml:space="preserve">от </t>
    </r>
    <r>
      <rPr>
        <u/>
        <sz val="12"/>
        <color theme="1"/>
        <rFont val="Calibri"/>
        <family val="2"/>
        <charset val="204"/>
        <scheme val="minor"/>
      </rPr>
      <t>"09" января  2023 г.</t>
    </r>
    <r>
      <rPr>
        <sz val="12"/>
        <color theme="1"/>
        <rFont val="Calibri"/>
        <family val="2"/>
        <charset val="204"/>
        <scheme val="minor"/>
      </rPr>
      <t xml:space="preserve"> &lt;**&gt;</t>
    </r>
  </si>
  <si>
    <t>Договора с  СЭС дезинф,дератиз.усл.ед.</t>
  </si>
  <si>
    <t>Договор № 11/хххх с СЭС лаб.исслед.пищевой прод., руб.</t>
  </si>
  <si>
    <t>Договор № 11/ххх с СЭС санит.-эпидемиолог.экспертиза здания и оборудования для организ.ЛОЛ, руб.</t>
  </si>
  <si>
    <t>Договор 11/хххх с  СЭС дезинф.( COVID 2019),руб.</t>
  </si>
  <si>
    <t>Договор с ООО "Гор.больница № 41" на медосмотр 105 чел., руб.</t>
  </si>
  <si>
    <t>Договор № 11/хххх с СЭС на гельминты (сотрудники ЛОЛ) , чел.</t>
  </si>
  <si>
    <t>Договор № 11/хххх с СЭС на ротавирус/норовирус сотрудн.пищеблока ,9 чел./руб.</t>
  </si>
  <si>
    <t>Всего по целевой статье: 0720720006                                                                                         280200,00</t>
  </si>
  <si>
    <t>Договора на поездки учащихся, руб</t>
  </si>
  <si>
    <t>Сувениры, грамоты, дипломы, брелки, руб.</t>
  </si>
  <si>
    <t>Всего по целевой статье: 0720620005                                                                                         2400000,00</t>
  </si>
  <si>
    <t>2400000</t>
  </si>
  <si>
    <t>Увеличение стоимости прочих материальных запасов однократного применения материальных запасов, руб.</t>
  </si>
  <si>
    <t>32000</t>
  </si>
  <si>
    <t>Увеличение стоимости прочих оборотных запасов(материалов),руб.</t>
  </si>
  <si>
    <t>Всего по целевой статье: 0721225410                                                                                       185000,00</t>
  </si>
  <si>
    <t>185000</t>
  </si>
  <si>
    <t>Увеличение стоимости основных средств, руб</t>
  </si>
  <si>
    <t>Договора на ремонт холодильного оборудования, руб.</t>
  </si>
  <si>
    <t>Страхование учащихся, руб.</t>
  </si>
  <si>
    <t>на 2025 год</t>
  </si>
  <si>
    <t>Бензин АИ-92,л</t>
  </si>
  <si>
    <t>Бензин АИ-95 ,л</t>
  </si>
  <si>
    <t>Договор на ТО автобуса, руб.</t>
  </si>
  <si>
    <t>Договор на медосмотр водителя, руб.</t>
  </si>
  <si>
    <t>Страхование автобуса, руб</t>
  </si>
  <si>
    <t>Запчасти на автобус, руб</t>
  </si>
  <si>
    <t>Проезд,проживание на курсах, первичный медосмотр,усл.ед.руб.</t>
  </si>
  <si>
    <t>0721245410</t>
  </si>
  <si>
    <t xml:space="preserve">Создание в муниципальных общеобразовательных организациях условий для организации горячего питания обучающихся </t>
  </si>
  <si>
    <t>Увеличение стоимости прочих оборотных запасов(материалов),руб</t>
  </si>
  <si>
    <t>Всего по целевой статье: 0720245310                                                                                   56183840,00</t>
  </si>
  <si>
    <t>Всего по целевой статье: 0720245320                                                                                        2890000,00</t>
  </si>
  <si>
    <t>Всего по целевой статье: 0721245410                                                                                       185000,00</t>
  </si>
  <si>
    <t>Всего по целевой статье: 0740120045                                                                                     507081,00</t>
  </si>
  <si>
    <t>Всего по целевой статье: 0740120050                                                                                       200406,00</t>
  </si>
  <si>
    <t>Всего по целевой статье: 0740145600                                                                                    801000,00</t>
  </si>
  <si>
    <t>485000</t>
  </si>
  <si>
    <t>316000</t>
  </si>
  <si>
    <t>801000,00</t>
  </si>
  <si>
    <t>Всего по целевой статье: 0740220008                                                                                   168900,00</t>
  </si>
  <si>
    <t>168900</t>
  </si>
  <si>
    <t>Всего по целевой статье: 0720345400                                                                                      720000,00</t>
  </si>
  <si>
    <t>Всего по целевой статье: 072Р528Г00                                                                                      52500,00</t>
  </si>
  <si>
    <t>20500</t>
  </si>
  <si>
    <t>52500</t>
  </si>
  <si>
    <t>122400</t>
  </si>
  <si>
    <t>Всего по целевой статье: 072Р548Г00                                                                                      122400,00</t>
  </si>
  <si>
    <t>122400,00</t>
  </si>
  <si>
    <t>Материальные запасы для оформления мероприятий, руб</t>
  </si>
  <si>
    <t>Кредит.задолж.за декабрь 2022 ПАО Ростелеком, руб</t>
  </si>
  <si>
    <t>Всего по целевой статье: 0720120004                                                                                          23178013,00</t>
  </si>
  <si>
    <t>3909200</t>
  </si>
  <si>
    <t>Всего по целевой статье: 0720345400                                                                                    3909200,00</t>
  </si>
  <si>
    <t>4785700</t>
  </si>
  <si>
    <t>Всего по целевой статье: 07203L3040                                                                            4785700,00</t>
  </si>
  <si>
    <t xml:space="preserve">Начальник МКУ Управление образования </t>
  </si>
  <si>
    <r>
      <t xml:space="preserve">                                 </t>
    </r>
    <r>
      <rPr>
        <b/>
        <sz val="12"/>
        <color theme="1"/>
        <rFont val="Arial"/>
        <family val="2"/>
        <charset val="204"/>
      </rPr>
      <t>М.К. Сюзева</t>
    </r>
  </si>
  <si>
    <t>07202L3030</t>
  </si>
  <si>
    <t>Всего по целевой статье: 07202L3030                                                                                        3054492,00</t>
  </si>
  <si>
    <t>09</t>
  </si>
  <si>
    <t>7202L3030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</si>
</sst>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2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u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404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/>
    <xf numFmtId="49" fontId="0" fillId="0" borderId="0" xfId="0" applyNumberFormat="1"/>
    <xf numFmtId="49" fontId="4" fillId="0" borderId="3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7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4" fillId="0" borderId="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justify"/>
    </xf>
    <xf numFmtId="0" fontId="6" fillId="0" borderId="7" xfId="0" applyNumberFormat="1" applyFont="1" applyBorder="1" applyAlignment="1">
      <alignment horizontal="center" wrapText="1"/>
    </xf>
    <xf numFmtId="49" fontId="6" fillId="0" borderId="3" xfId="0" applyNumberFormat="1" applyFont="1" applyBorder="1" applyAlignment="1">
      <alignment horizontal="center" wrapText="1"/>
    </xf>
    <xf numFmtId="49" fontId="6" fillId="0" borderId="3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top" wrapText="1"/>
    </xf>
    <xf numFmtId="2" fontId="4" fillId="0" borderId="3" xfId="0" applyNumberFormat="1" applyFont="1" applyBorder="1" applyAlignment="1">
      <alignment horizontal="center" wrapText="1"/>
    </xf>
    <xf numFmtId="2" fontId="4" fillId="0" borderId="3" xfId="0" applyNumberFormat="1" applyFont="1" applyBorder="1" applyAlignment="1">
      <alignment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2" fontId="5" fillId="0" borderId="0" xfId="0" applyNumberFormat="1" applyFont="1"/>
    <xf numFmtId="0" fontId="4" fillId="0" borderId="0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2" fontId="6" fillId="0" borderId="3" xfId="0" applyNumberFormat="1" applyFont="1" applyBorder="1" applyAlignment="1">
      <alignment vertical="top" wrapText="1"/>
    </xf>
    <xf numFmtId="14" fontId="4" fillId="0" borderId="3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14" fontId="4" fillId="0" borderId="7" xfId="0" applyNumberFormat="1" applyFont="1" applyBorder="1" applyAlignment="1">
      <alignment horizontal="center" vertical="top" wrapText="1"/>
    </xf>
    <xf numFmtId="2" fontId="6" fillId="2" borderId="3" xfId="0" applyNumberFormat="1" applyFont="1" applyFill="1" applyBorder="1" applyAlignment="1">
      <alignment horizontal="center" wrapText="1"/>
    </xf>
    <xf numFmtId="2" fontId="4" fillId="2" borderId="3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2" borderId="0" xfId="0" applyFill="1"/>
    <xf numFmtId="0" fontId="4" fillId="0" borderId="7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5" fillId="0" borderId="0" xfId="0" applyFont="1"/>
    <xf numFmtId="0" fontId="4" fillId="0" borderId="0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0" fillId="0" borderId="0" xfId="0" applyAlignment="1"/>
    <xf numFmtId="0" fontId="5" fillId="0" borderId="0" xfId="0" applyFont="1"/>
    <xf numFmtId="0" fontId="7" fillId="0" borderId="0" xfId="0" applyFont="1"/>
    <xf numFmtId="0" fontId="9" fillId="0" borderId="0" xfId="0" applyFont="1" applyAlignment="1">
      <alignment horizontal="left" indent="15"/>
    </xf>
    <xf numFmtId="0" fontId="9" fillId="0" borderId="0" xfId="0" applyFont="1"/>
    <xf numFmtId="0" fontId="9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10" xfId="0" applyFont="1" applyBorder="1" applyAlignment="1">
      <alignment wrapText="1"/>
    </xf>
    <xf numFmtId="0" fontId="4" fillId="0" borderId="10" xfId="0" applyFont="1" applyBorder="1" applyAlignment="1">
      <alignment horizontal="center" vertical="top" wrapText="1"/>
    </xf>
    <xf numFmtId="0" fontId="4" fillId="0" borderId="10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vertical="top" wrapText="1"/>
    </xf>
    <xf numFmtId="0" fontId="2" fillId="0" borderId="16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0" fillId="0" borderId="4" xfId="0" applyFont="1" applyBorder="1" applyAlignment="1">
      <alignment wrapText="1"/>
    </xf>
    <xf numFmtId="0" fontId="0" fillId="0" borderId="2" xfId="0" applyFont="1" applyBorder="1" applyAlignment="1">
      <alignment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vertical="center" wrapText="1"/>
    </xf>
    <xf numFmtId="49" fontId="3" fillId="0" borderId="10" xfId="0" applyNumberFormat="1" applyFont="1" applyBorder="1" applyAlignment="1">
      <alignment vertical="center" wrapText="1"/>
    </xf>
    <xf numFmtId="49" fontId="3" fillId="0" borderId="4" xfId="0" applyNumberFormat="1" applyFont="1" applyBorder="1" applyAlignment="1">
      <alignment vertical="top" wrapText="1"/>
    </xf>
    <xf numFmtId="49" fontId="3" fillId="0" borderId="10" xfId="0" applyNumberFormat="1" applyFont="1" applyBorder="1" applyAlignment="1">
      <alignment vertical="top" wrapText="1"/>
    </xf>
    <xf numFmtId="49" fontId="2" fillId="0" borderId="4" xfId="0" applyNumberFormat="1" applyFont="1" applyBorder="1" applyAlignment="1">
      <alignment horizontal="center" wrapText="1"/>
    </xf>
    <xf numFmtId="49" fontId="2" fillId="0" borderId="10" xfId="0" applyNumberFormat="1" applyFont="1" applyBorder="1" applyAlignment="1">
      <alignment horizontal="center" wrapText="1"/>
    </xf>
    <xf numFmtId="49" fontId="0" fillId="0" borderId="4" xfId="0" applyNumberFormat="1" applyFont="1" applyBorder="1" applyAlignment="1">
      <alignment wrapText="1"/>
    </xf>
    <xf numFmtId="49" fontId="0" fillId="0" borderId="4" xfId="0" applyNumberFormat="1" applyFont="1" applyBorder="1"/>
    <xf numFmtId="49" fontId="2" fillId="0" borderId="10" xfId="0" applyNumberFormat="1" applyFont="1" applyBorder="1" applyAlignment="1">
      <alignment vertical="top" wrapText="1"/>
    </xf>
    <xf numFmtId="49" fontId="2" fillId="0" borderId="7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wrapText="1"/>
    </xf>
    <xf numFmtId="0" fontId="4" fillId="0" borderId="10" xfId="0" applyFont="1" applyBorder="1" applyAlignment="1">
      <alignment horizontal="center" wrapText="1"/>
    </xf>
    <xf numFmtId="2" fontId="6" fillId="0" borderId="3" xfId="0" applyNumberFormat="1" applyFont="1" applyFill="1" applyBorder="1" applyAlignment="1">
      <alignment horizontal="center" wrapText="1"/>
    </xf>
    <xf numFmtId="2" fontId="4" fillId="0" borderId="3" xfId="0" applyNumberFormat="1" applyFont="1" applyFill="1" applyBorder="1" applyAlignment="1">
      <alignment horizont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Font="1" applyBorder="1"/>
    <xf numFmtId="2" fontId="3" fillId="0" borderId="2" xfId="0" applyNumberFormat="1" applyFont="1" applyBorder="1" applyAlignment="1">
      <alignment vertical="center" wrapText="1"/>
    </xf>
    <xf numFmtId="0" fontId="0" fillId="0" borderId="4" xfId="0" applyFont="1" applyBorder="1" applyAlignment="1"/>
    <xf numFmtId="2" fontId="3" fillId="0" borderId="2" xfId="0" applyNumberFormat="1" applyFont="1" applyBorder="1" applyAlignment="1">
      <alignment wrapText="1"/>
    </xf>
    <xf numFmtId="0" fontId="0" fillId="0" borderId="8" xfId="0" applyFont="1" applyBorder="1" applyAlignment="1">
      <alignment vertical="center" wrapText="1"/>
    </xf>
    <xf numFmtId="2" fontId="0" fillId="0" borderId="4" xfId="0" applyNumberFormat="1" applyFont="1" applyBorder="1"/>
    <xf numFmtId="2" fontId="2" fillId="0" borderId="2" xfId="0" applyNumberFormat="1" applyFont="1" applyBorder="1" applyAlignment="1">
      <alignment wrapText="1"/>
    </xf>
    <xf numFmtId="2" fontId="0" fillId="0" borderId="4" xfId="0" applyNumberFormat="1" applyFont="1" applyBorder="1" applyAlignment="1">
      <alignment wrapText="1"/>
    </xf>
    <xf numFmtId="2" fontId="0" fillId="0" borderId="4" xfId="0" applyNumberFormat="1" applyFont="1" applyBorder="1" applyAlignment="1">
      <alignment vertical="center"/>
    </xf>
    <xf numFmtId="2" fontId="3" fillId="2" borderId="2" xfId="0" applyNumberFormat="1" applyFont="1" applyFill="1" applyBorder="1" applyAlignment="1">
      <alignment vertical="center" wrapText="1"/>
    </xf>
    <xf numFmtId="0" fontId="0" fillId="0" borderId="4" xfId="0" applyFont="1" applyBorder="1" applyAlignment="1">
      <alignment vertical="top" wrapText="1"/>
    </xf>
    <xf numFmtId="2" fontId="0" fillId="0" borderId="4" xfId="0" applyNumberFormat="1" applyFont="1" applyBorder="1" applyAlignment="1">
      <alignment vertical="top" wrapText="1"/>
    </xf>
    <xf numFmtId="2" fontId="2" fillId="0" borderId="2" xfId="0" applyNumberFormat="1" applyFont="1" applyBorder="1" applyAlignment="1">
      <alignment vertical="top" wrapText="1"/>
    </xf>
    <xf numFmtId="2" fontId="0" fillId="0" borderId="4" xfId="0" applyNumberFormat="1" applyFont="1" applyBorder="1" applyAlignment="1">
      <alignment vertical="center" wrapText="1"/>
    </xf>
    <xf numFmtId="2" fontId="2" fillId="0" borderId="2" xfId="0" applyNumberFormat="1" applyFont="1" applyBorder="1" applyAlignment="1">
      <alignment vertical="center" wrapText="1"/>
    </xf>
    <xf numFmtId="0" fontId="0" fillId="0" borderId="4" xfId="0" applyFont="1" applyBorder="1" applyAlignment="1">
      <alignment vertical="top"/>
    </xf>
    <xf numFmtId="2" fontId="3" fillId="0" borderId="9" xfId="0" applyNumberFormat="1" applyFont="1" applyBorder="1" applyAlignment="1">
      <alignment wrapText="1"/>
    </xf>
    <xf numFmtId="0" fontId="2" fillId="0" borderId="4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2" fontId="6" fillId="0" borderId="3" xfId="0" applyNumberFormat="1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49" fontId="2" fillId="0" borderId="4" xfId="0" applyNumberFormat="1" applyFont="1" applyBorder="1" applyAlignment="1">
      <alignment vertical="center" wrapText="1"/>
    </xf>
    <xf numFmtId="49" fontId="2" fillId="0" borderId="10" xfId="0" applyNumberFormat="1" applyFont="1" applyBorder="1" applyAlignment="1">
      <alignment vertical="center" wrapText="1"/>
    </xf>
    <xf numFmtId="49" fontId="2" fillId="0" borderId="4" xfId="0" applyNumberFormat="1" applyFont="1" applyFill="1" applyBorder="1" applyAlignment="1">
      <alignment vertical="top" wrapText="1"/>
    </xf>
    <xf numFmtId="0" fontId="2" fillId="0" borderId="10" xfId="0" applyFont="1" applyFill="1" applyBorder="1" applyAlignment="1">
      <alignment horizontal="center" wrapText="1"/>
    </xf>
    <xf numFmtId="0" fontId="0" fillId="0" borderId="4" xfId="0" applyFont="1" applyFill="1" applyBorder="1" applyAlignment="1">
      <alignment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0" fillId="0" borderId="8" xfId="0" applyNumberFormat="1" applyFont="1" applyBorder="1" applyAlignment="1">
      <alignment wrapText="1"/>
    </xf>
    <xf numFmtId="49" fontId="2" fillId="0" borderId="7" xfId="0" applyNumberFormat="1" applyFont="1" applyBorder="1" applyAlignment="1">
      <alignment horizontal="center" vertical="top" wrapText="1"/>
    </xf>
    <xf numFmtId="49" fontId="2" fillId="0" borderId="10" xfId="0" applyNumberFormat="1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10" xfId="0" applyFont="1" applyBorder="1" applyAlignment="1">
      <alignment horizontal="center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wrapText="1"/>
    </xf>
    <xf numFmtId="0" fontId="2" fillId="0" borderId="17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wrapText="1"/>
    </xf>
    <xf numFmtId="49" fontId="6" fillId="0" borderId="0" xfId="0" applyNumberFormat="1" applyFont="1" applyBorder="1" applyAlignment="1">
      <alignment horizontal="center" vertical="top" wrapText="1"/>
    </xf>
    <xf numFmtId="2" fontId="6" fillId="2" borderId="0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top" wrapText="1"/>
    </xf>
    <xf numFmtId="49" fontId="4" fillId="0" borderId="4" xfId="0" applyNumberFormat="1" applyFont="1" applyBorder="1" applyAlignment="1">
      <alignment horizontal="center" vertical="top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2" fontId="4" fillId="0" borderId="4" xfId="0" applyNumberFormat="1" applyFont="1" applyBorder="1" applyAlignment="1">
      <alignment horizontal="center" vertical="top" wrapText="1"/>
    </xf>
    <xf numFmtId="2" fontId="4" fillId="0" borderId="3" xfId="0" applyNumberFormat="1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wrapText="1"/>
    </xf>
    <xf numFmtId="49" fontId="0" fillId="0" borderId="4" xfId="0" applyNumberFormat="1" applyBorder="1" applyAlignment="1">
      <alignment wrapText="1"/>
    </xf>
    <xf numFmtId="49" fontId="2" fillId="0" borderId="4" xfId="0" applyNumberFormat="1" applyFont="1" applyBorder="1" applyAlignment="1">
      <alignment horizontal="center" vertical="top" wrapText="1"/>
    </xf>
    <xf numFmtId="49" fontId="0" fillId="0" borderId="4" xfId="0" applyNumberFormat="1" applyBorder="1" applyAlignment="1">
      <alignment vertical="top" wrapText="1"/>
    </xf>
    <xf numFmtId="0" fontId="4" fillId="0" borderId="10" xfId="0" applyFont="1" applyBorder="1" applyAlignment="1">
      <alignment horizontal="center" wrapText="1"/>
    </xf>
    <xf numFmtId="0" fontId="0" fillId="0" borderId="4" xfId="0" applyBorder="1" applyAlignment="1">
      <alignment wrapText="1"/>
    </xf>
    <xf numFmtId="0" fontId="6" fillId="0" borderId="7" xfId="0" applyFont="1" applyFill="1" applyBorder="1" applyAlignment="1">
      <alignment horizontal="center" wrapText="1"/>
    </xf>
    <xf numFmtId="49" fontId="6" fillId="0" borderId="3" xfId="0" applyNumberFormat="1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49" fontId="4" fillId="0" borderId="3" xfId="0" applyNumberFormat="1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center" vertical="top" wrapText="1"/>
    </xf>
    <xf numFmtId="49" fontId="6" fillId="0" borderId="5" xfId="0" applyNumberFormat="1" applyFont="1" applyFill="1" applyBorder="1" applyAlignment="1">
      <alignment horizontal="center" vertical="top" wrapText="1"/>
    </xf>
    <xf numFmtId="49" fontId="6" fillId="0" borderId="0" xfId="0" applyNumberFormat="1" applyFont="1" applyFill="1" applyBorder="1" applyAlignment="1">
      <alignment horizontal="center" vertical="top" wrapText="1"/>
    </xf>
    <xf numFmtId="2" fontId="6" fillId="0" borderId="0" xfId="0" applyNumberFormat="1" applyFont="1" applyFill="1" applyBorder="1" applyAlignment="1">
      <alignment horizontal="center" vertical="top" wrapText="1"/>
    </xf>
    <xf numFmtId="2" fontId="6" fillId="0" borderId="5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wrapText="1"/>
    </xf>
    <xf numFmtId="49" fontId="4" fillId="0" borderId="4" xfId="0" applyNumberFormat="1" applyFont="1" applyFill="1" applyBorder="1" applyAlignment="1">
      <alignment horizontal="center" vertical="top" wrapText="1"/>
    </xf>
    <xf numFmtId="49" fontId="4" fillId="0" borderId="5" xfId="0" applyNumberFormat="1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2" fontId="4" fillId="0" borderId="2" xfId="0" applyNumberFormat="1" applyFont="1" applyFill="1" applyBorder="1" applyAlignment="1">
      <alignment horizontal="center" vertical="top" wrapText="1"/>
    </xf>
    <xf numFmtId="2" fontId="4" fillId="0" borderId="4" xfId="0" applyNumberFormat="1" applyFont="1" applyFill="1" applyBorder="1" applyAlignment="1">
      <alignment horizontal="center" vertical="top" wrapText="1"/>
    </xf>
    <xf numFmtId="2" fontId="4" fillId="0" borderId="3" xfId="0" applyNumberFormat="1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49" fontId="6" fillId="0" borderId="7" xfId="0" applyNumberFormat="1" applyFont="1" applyFill="1" applyBorder="1" applyAlignment="1">
      <alignment horizontal="center" vertical="top" wrapText="1"/>
    </xf>
    <xf numFmtId="49" fontId="6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9" fontId="6" fillId="0" borderId="4" xfId="0" applyNumberFormat="1" applyFont="1" applyBorder="1" applyAlignment="1">
      <alignment vertical="center" wrapText="1"/>
    </xf>
    <xf numFmtId="49" fontId="6" fillId="0" borderId="10" xfId="0" applyNumberFormat="1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vertical="top" wrapText="1"/>
    </xf>
    <xf numFmtId="49" fontId="4" fillId="0" borderId="10" xfId="0" applyNumberFormat="1" applyFont="1" applyBorder="1" applyAlignment="1">
      <alignment vertical="top" wrapText="1"/>
    </xf>
    <xf numFmtId="49" fontId="4" fillId="0" borderId="4" xfId="0" applyNumberFormat="1" applyFont="1" applyBorder="1" applyAlignment="1">
      <alignment horizontal="center" wrapText="1"/>
    </xf>
    <xf numFmtId="49" fontId="4" fillId="0" borderId="10" xfId="0" applyNumberFormat="1" applyFont="1" applyBorder="1" applyAlignment="1">
      <alignment horizontal="center" wrapText="1"/>
    </xf>
    <xf numFmtId="49" fontId="0" fillId="0" borderId="4" xfId="0" applyNumberFormat="1" applyBorder="1" applyAlignment="1">
      <alignment horizontal="right"/>
    </xf>
    <xf numFmtId="49" fontId="3" fillId="0" borderId="8" xfId="0" applyNumberFormat="1" applyFont="1" applyBorder="1" applyAlignment="1">
      <alignment vertical="center" wrapText="1"/>
    </xf>
    <xf numFmtId="49" fontId="2" fillId="0" borderId="8" xfId="0" applyNumberFormat="1" applyFont="1" applyBorder="1"/>
    <xf numFmtId="49" fontId="6" fillId="0" borderId="4" xfId="0" applyNumberFormat="1" applyFont="1" applyBorder="1" applyAlignment="1">
      <alignment wrapText="1"/>
    </xf>
    <xf numFmtId="49" fontId="6" fillId="0" borderId="10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49" fontId="3" fillId="0" borderId="10" xfId="0" applyNumberFormat="1" applyFont="1" applyBorder="1" applyAlignment="1">
      <alignment wrapText="1"/>
    </xf>
    <xf numFmtId="0" fontId="2" fillId="0" borderId="10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 wrapText="1"/>
    </xf>
    <xf numFmtId="0" fontId="6" fillId="0" borderId="6" xfId="0" applyFont="1" applyBorder="1" applyAlignment="1">
      <alignment horizontal="center" vertical="top" wrapText="1"/>
    </xf>
    <xf numFmtId="49" fontId="6" fillId="0" borderId="6" xfId="0" applyNumberFormat="1" applyFont="1" applyBorder="1" applyAlignment="1">
      <alignment horizontal="center" vertical="top" wrapText="1"/>
    </xf>
    <xf numFmtId="2" fontId="6" fillId="0" borderId="6" xfId="0" applyNumberFormat="1" applyFont="1" applyBorder="1" applyAlignment="1">
      <alignment horizontal="center" vertical="top" wrapText="1"/>
    </xf>
    <xf numFmtId="2" fontId="4" fillId="0" borderId="4" xfId="0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49" fontId="6" fillId="0" borderId="4" xfId="0" applyNumberFormat="1" applyFont="1" applyBorder="1" applyAlignment="1">
      <alignment horizontal="center" wrapText="1"/>
    </xf>
    <xf numFmtId="2" fontId="2" fillId="0" borderId="4" xfId="0" applyNumberFormat="1" applyFont="1" applyBorder="1" applyAlignment="1">
      <alignment vertical="top" wrapText="1"/>
    </xf>
    <xf numFmtId="2" fontId="3" fillId="0" borderId="4" xfId="0" applyNumberFormat="1" applyFont="1" applyBorder="1" applyAlignment="1">
      <alignment wrapText="1"/>
    </xf>
    <xf numFmtId="2" fontId="2" fillId="0" borderId="4" xfId="0" applyNumberFormat="1" applyFont="1" applyBorder="1" applyAlignment="1">
      <alignment wrapText="1"/>
    </xf>
    <xf numFmtId="2" fontId="0" fillId="0" borderId="4" xfId="0" applyNumberFormat="1" applyBorder="1"/>
    <xf numFmtId="0" fontId="4" fillId="0" borderId="7" xfId="0" applyFont="1" applyBorder="1" applyAlignment="1">
      <alignment horizontal="center" wrapText="1"/>
    </xf>
    <xf numFmtId="0" fontId="2" fillId="0" borderId="15" xfId="0" applyFont="1" applyBorder="1" applyAlignment="1">
      <alignment horizontal="center" vertical="center" wrapText="1"/>
    </xf>
    <xf numFmtId="2" fontId="0" fillId="0" borderId="4" xfId="0" applyNumberFormat="1" applyFont="1" applyFill="1" applyBorder="1" applyAlignment="1">
      <alignment vertical="top" wrapText="1"/>
    </xf>
    <xf numFmtId="2" fontId="2" fillId="0" borderId="2" xfId="0" applyNumberFormat="1" applyFont="1" applyFill="1" applyBorder="1" applyAlignment="1">
      <alignment vertical="top" wrapText="1"/>
    </xf>
    <xf numFmtId="2" fontId="0" fillId="0" borderId="4" xfId="0" applyNumberFormat="1" applyFont="1" applyBorder="1" applyAlignment="1">
      <alignment vertical="top"/>
    </xf>
    <xf numFmtId="2" fontId="3" fillId="2" borderId="2" xfId="0" applyNumberFormat="1" applyFont="1" applyFill="1" applyBorder="1" applyAlignment="1">
      <alignment vertical="top" wrapText="1"/>
    </xf>
    <xf numFmtId="0" fontId="0" fillId="0" borderId="8" xfId="0" applyFont="1" applyFill="1" applyBorder="1" applyAlignment="1">
      <alignment wrapText="1"/>
    </xf>
    <xf numFmtId="49" fontId="0" fillId="0" borderId="4" xfId="0" applyNumberFormat="1" applyFont="1" applyBorder="1" applyAlignment="1">
      <alignment horizontal="right" wrapText="1"/>
    </xf>
    <xf numFmtId="49" fontId="0" fillId="0" borderId="4" xfId="0" applyNumberFormat="1" applyFont="1" applyBorder="1" applyAlignment="1">
      <alignment horizontal="right" vertical="top"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Fill="1"/>
    <xf numFmtId="0" fontId="4" fillId="0" borderId="1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6" fillId="0" borderId="7" xfId="0" applyNumberFormat="1" applyFont="1" applyFill="1" applyBorder="1" applyAlignment="1">
      <alignment horizontal="center" wrapText="1"/>
    </xf>
    <xf numFmtId="49" fontId="6" fillId="0" borderId="3" xfId="0" applyNumberFormat="1" applyFont="1" applyFill="1" applyBorder="1" applyAlignment="1">
      <alignment horizontal="center"/>
    </xf>
    <xf numFmtId="49" fontId="4" fillId="0" borderId="3" xfId="0" applyNumberFormat="1" applyFont="1" applyFill="1" applyBorder="1" applyAlignment="1">
      <alignment horizontal="center"/>
    </xf>
    <xf numFmtId="49" fontId="6" fillId="0" borderId="4" xfId="0" applyNumberFormat="1" applyFont="1" applyFill="1" applyBorder="1" applyAlignment="1">
      <alignment horizontal="center" wrapText="1"/>
    </xf>
    <xf numFmtId="2" fontId="6" fillId="0" borderId="4" xfId="0" applyNumberFormat="1" applyFont="1" applyFill="1" applyBorder="1" applyAlignment="1">
      <alignment horizontal="center" wrapText="1"/>
    </xf>
    <xf numFmtId="0" fontId="0" fillId="0" borderId="0" xfId="0" applyFont="1"/>
    <xf numFmtId="0" fontId="14" fillId="0" borderId="0" xfId="0" applyFont="1"/>
    <xf numFmtId="0" fontId="11" fillId="0" borderId="0" xfId="0" applyFont="1"/>
    <xf numFmtId="0" fontId="2" fillId="0" borderId="0" xfId="0" applyFont="1" applyAlignment="1">
      <alignment horizontal="justify"/>
    </xf>
    <xf numFmtId="0" fontId="2" fillId="0" borderId="0" xfId="0" applyFont="1"/>
    <xf numFmtId="0" fontId="2" fillId="0" borderId="14" xfId="0" applyFont="1" applyBorder="1" applyAlignment="1"/>
    <xf numFmtId="49" fontId="3" fillId="0" borderId="2" xfId="0" applyNumberFormat="1" applyFont="1" applyBorder="1" applyAlignment="1">
      <alignment horizontal="right" vertical="top" wrapText="1"/>
    </xf>
    <xf numFmtId="0" fontId="4" fillId="0" borderId="7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right" wrapText="1"/>
    </xf>
    <xf numFmtId="49" fontId="2" fillId="0" borderId="4" xfId="0" applyNumberFormat="1" applyFont="1" applyBorder="1" applyAlignment="1">
      <alignment horizontal="right"/>
    </xf>
    <xf numFmtId="49" fontId="2" fillId="0" borderId="4" xfId="0" applyNumberFormat="1" applyFont="1" applyBorder="1" applyAlignment="1">
      <alignment horizontal="right" vertical="top"/>
    </xf>
    <xf numFmtId="49" fontId="0" fillId="0" borderId="4" xfId="0" applyNumberFormat="1" applyFont="1" applyBorder="1" applyAlignment="1">
      <alignment horizontal="right"/>
    </xf>
    <xf numFmtId="49" fontId="0" fillId="0" borderId="4" xfId="0" applyNumberFormat="1" applyBorder="1" applyAlignment="1">
      <alignment horizontal="right" wrapText="1"/>
    </xf>
    <xf numFmtId="49" fontId="6" fillId="0" borderId="7" xfId="0" applyNumberFormat="1" applyFont="1" applyBorder="1" applyAlignment="1">
      <alignment vertical="center" wrapText="1"/>
    </xf>
    <xf numFmtId="0" fontId="0" fillId="0" borderId="7" xfId="0" applyFont="1" applyBorder="1" applyAlignment="1">
      <alignment wrapText="1"/>
    </xf>
    <xf numFmtId="2" fontId="2" fillId="0" borderId="3" xfId="0" applyNumberFormat="1" applyFont="1" applyBorder="1" applyAlignment="1">
      <alignment wrapText="1"/>
    </xf>
    <xf numFmtId="0" fontId="0" fillId="0" borderId="0" xfId="0" applyAlignment="1">
      <alignment horizontal="right"/>
    </xf>
    <xf numFmtId="0" fontId="4" fillId="0" borderId="7" xfId="0" applyFont="1" applyBorder="1" applyAlignment="1">
      <alignment horizontal="center" wrapText="1"/>
    </xf>
    <xf numFmtId="0" fontId="4" fillId="0" borderId="10" xfId="0" applyFont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3" xfId="0" applyNumberFormat="1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wrapText="1"/>
    </xf>
    <xf numFmtId="0" fontId="0" fillId="0" borderId="0" xfId="0" applyAlignment="1">
      <alignment horizontal="right" wrapText="1"/>
    </xf>
    <xf numFmtId="0" fontId="5" fillId="0" borderId="4" xfId="0" applyFont="1" applyFill="1" applyBorder="1" applyAlignment="1">
      <alignment wrapText="1"/>
    </xf>
    <xf numFmtId="0" fontId="0" fillId="0" borderId="8" xfId="0" applyFont="1" applyBorder="1" applyAlignment="1">
      <alignment wrapText="1"/>
    </xf>
    <xf numFmtId="0" fontId="2" fillId="0" borderId="7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6" fillId="0" borderId="0" xfId="0" applyFont="1" applyBorder="1" applyAlignment="1">
      <alignment vertical="top" wrapText="1"/>
    </xf>
    <xf numFmtId="49" fontId="2" fillId="0" borderId="7" xfId="0" applyNumberFormat="1" applyFont="1" applyBorder="1" applyAlignment="1">
      <alignment horizontal="center" vertical="center" wrapText="1"/>
    </xf>
    <xf numFmtId="0" fontId="0" fillId="0" borderId="4" xfId="0" applyFont="1" applyFill="1" applyBorder="1" applyAlignment="1">
      <alignment vertical="top" wrapText="1"/>
    </xf>
    <xf numFmtId="0" fontId="18" fillId="0" borderId="4" xfId="0" applyFont="1" applyFill="1" applyBorder="1" applyAlignment="1">
      <alignment vertical="top" wrapText="1"/>
    </xf>
    <xf numFmtId="0" fontId="0" fillId="0" borderId="4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wrapText="1"/>
    </xf>
    <xf numFmtId="2" fontId="0" fillId="0" borderId="7" xfId="0" applyNumberFormat="1" applyFont="1" applyBorder="1" applyAlignment="1">
      <alignment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/>
    <xf numFmtId="2" fontId="0" fillId="0" borderId="4" xfId="0" applyNumberFormat="1" applyFont="1" applyFill="1" applyBorder="1"/>
    <xf numFmtId="2" fontId="2" fillId="0" borderId="2" xfId="0" applyNumberFormat="1" applyFont="1" applyFill="1" applyBorder="1" applyAlignment="1">
      <alignment wrapText="1"/>
    </xf>
    <xf numFmtId="2" fontId="3" fillId="0" borderId="2" xfId="0" applyNumberFormat="1" applyFont="1" applyBorder="1" applyAlignment="1">
      <alignment horizontal="right" wrapText="1"/>
    </xf>
    <xf numFmtId="2" fontId="2" fillId="0" borderId="2" xfId="0" applyNumberFormat="1" applyFont="1" applyBorder="1" applyAlignment="1">
      <alignment horizontal="right" wrapText="1"/>
    </xf>
    <xf numFmtId="0" fontId="2" fillId="0" borderId="5" xfId="0" applyFont="1" applyFill="1" applyBorder="1" applyAlignment="1">
      <alignment horizontal="center" vertical="top" wrapText="1"/>
    </xf>
    <xf numFmtId="49" fontId="2" fillId="0" borderId="4" xfId="0" applyNumberFormat="1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19" fillId="0" borderId="4" xfId="0" applyFont="1" applyFill="1" applyBorder="1" applyAlignment="1">
      <alignment vertical="top" wrapText="1"/>
    </xf>
    <xf numFmtId="0" fontId="0" fillId="0" borderId="8" xfId="0" applyFont="1" applyFill="1" applyBorder="1" applyAlignment="1">
      <alignment vertical="center" wrapText="1"/>
    </xf>
    <xf numFmtId="2" fontId="2" fillId="0" borderId="2" xfId="0" applyNumberFormat="1" applyFont="1" applyBorder="1" applyAlignment="1">
      <alignment horizontal="right" vertical="top" wrapText="1"/>
    </xf>
    <xf numFmtId="0" fontId="0" fillId="0" borderId="4" xfId="0" applyFont="1" applyFill="1" applyBorder="1" applyAlignment="1">
      <alignment horizontal="right" wrapText="1"/>
    </xf>
    <xf numFmtId="2" fontId="3" fillId="0" borderId="2" xfId="0" applyNumberFormat="1" applyFont="1" applyFill="1" applyBorder="1" applyAlignment="1">
      <alignment horizontal="right" wrapText="1"/>
    </xf>
    <xf numFmtId="0" fontId="0" fillId="0" borderId="4" xfId="0" applyFont="1" applyFill="1" applyBorder="1" applyAlignment="1">
      <alignment horizontal="right" vertical="center" wrapText="1"/>
    </xf>
    <xf numFmtId="2" fontId="0" fillId="0" borderId="4" xfId="0" applyNumberFormat="1" applyFont="1" applyFill="1" applyBorder="1" applyAlignment="1">
      <alignment horizontal="right" wrapText="1"/>
    </xf>
    <xf numFmtId="2" fontId="0" fillId="0" borderId="4" xfId="0" applyNumberFormat="1" applyFont="1" applyBorder="1" applyAlignment="1">
      <alignment horizontal="right" wrapText="1"/>
    </xf>
    <xf numFmtId="2" fontId="0" fillId="0" borderId="4" xfId="0" applyNumberFormat="1" applyFont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 wrapText="1"/>
    </xf>
    <xf numFmtId="0" fontId="4" fillId="0" borderId="7" xfId="0" applyFont="1" applyBorder="1" applyAlignment="1">
      <alignment horizontal="center" wrapText="1"/>
    </xf>
    <xf numFmtId="0" fontId="0" fillId="0" borderId="7" xfId="0" applyFont="1" applyBorder="1" applyAlignment="1">
      <alignment vertical="center" wrapText="1"/>
    </xf>
    <xf numFmtId="2" fontId="0" fillId="0" borderId="7" xfId="0" applyNumberFormat="1" applyFont="1" applyBorder="1" applyAlignment="1">
      <alignment vertical="center" wrapText="1"/>
    </xf>
    <xf numFmtId="2" fontId="2" fillId="0" borderId="3" xfId="0" applyNumberFormat="1" applyFont="1" applyBorder="1" applyAlignment="1">
      <alignment vertical="center" wrapText="1"/>
    </xf>
    <xf numFmtId="49" fontId="3" fillId="0" borderId="2" xfId="1" applyNumberFormat="1" applyFont="1" applyBorder="1" applyAlignment="1">
      <alignment horizontal="right" wrapText="1"/>
    </xf>
    <xf numFmtId="0" fontId="0" fillId="0" borderId="0" xfId="0" applyFill="1" applyAlignment="1">
      <alignment horizontal="right"/>
    </xf>
    <xf numFmtId="0" fontId="0" fillId="0" borderId="17" xfId="0" applyFont="1" applyFill="1" applyBorder="1" applyAlignment="1">
      <alignment wrapText="1"/>
    </xf>
    <xf numFmtId="0" fontId="6" fillId="3" borderId="7" xfId="0" applyFont="1" applyFill="1" applyBorder="1" applyAlignment="1">
      <alignment horizontal="center" wrapText="1"/>
    </xf>
    <xf numFmtId="49" fontId="6" fillId="3" borderId="3" xfId="0" applyNumberFormat="1" applyFont="1" applyFill="1" applyBorder="1" applyAlignment="1">
      <alignment horizontal="center" wrapText="1"/>
    </xf>
    <xf numFmtId="2" fontId="6" fillId="3" borderId="3" xfId="0" applyNumberFormat="1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49" fontId="4" fillId="3" borderId="3" xfId="0" applyNumberFormat="1" applyFont="1" applyFill="1" applyBorder="1" applyAlignment="1">
      <alignment horizontal="center" wrapText="1"/>
    </xf>
    <xf numFmtId="2" fontId="5" fillId="3" borderId="3" xfId="0" applyNumberFormat="1" applyFont="1" applyFill="1" applyBorder="1" applyAlignment="1">
      <alignment horizontal="center" wrapText="1"/>
    </xf>
    <xf numFmtId="2" fontId="4" fillId="3" borderId="3" xfId="0" applyNumberFormat="1" applyFont="1" applyFill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4" xfId="0" applyFont="1" applyBorder="1" applyAlignment="1">
      <alignment vertical="center"/>
    </xf>
    <xf numFmtId="49" fontId="6" fillId="0" borderId="4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2" fillId="0" borderId="2" xfId="0" applyNumberFormat="1" applyFont="1" applyFill="1" applyBorder="1" applyAlignment="1">
      <alignment horizontal="right" vertical="center" wrapText="1"/>
    </xf>
    <xf numFmtId="2" fontId="3" fillId="0" borderId="2" xfId="0" applyNumberFormat="1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horizontal="right" wrapText="1"/>
    </xf>
    <xf numFmtId="2" fontId="6" fillId="0" borderId="0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4" fillId="0" borderId="10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17" fillId="0" borderId="0" xfId="0" applyFont="1" applyAlignment="1">
      <alignment horizontal="left"/>
    </xf>
    <xf numFmtId="0" fontId="4" fillId="0" borderId="5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/>
    <xf numFmtId="0" fontId="4" fillId="0" borderId="11" xfId="0" applyFont="1" applyBorder="1" applyAlignment="1">
      <alignment horizontal="right" vertical="top" wrapText="1"/>
    </xf>
    <xf numFmtId="0" fontId="4" fillId="0" borderId="9" xfId="0" applyFont="1" applyBorder="1" applyAlignment="1">
      <alignment horizontal="right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1" fillId="0" borderId="0" xfId="0" applyFont="1"/>
    <xf numFmtId="0" fontId="16" fillId="0" borderId="12" xfId="0" applyFont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9" fillId="0" borderId="12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6" xfId="0" applyFont="1" applyBorder="1" applyAlignment="1">
      <alignment horizont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11" fillId="0" borderId="0" xfId="0" applyFont="1" applyAlignment="1">
      <alignment horizontal="center"/>
    </xf>
    <xf numFmtId="0" fontId="2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49" fontId="6" fillId="0" borderId="10" xfId="0" applyNumberFormat="1" applyFont="1" applyBorder="1" applyAlignment="1">
      <alignment vertical="top" wrapText="1"/>
    </xf>
    <xf numFmtId="49" fontId="6" fillId="0" borderId="8" xfId="0" applyNumberFormat="1" applyFont="1" applyBorder="1" applyAlignment="1">
      <alignment vertical="top" wrapText="1"/>
    </xf>
    <xf numFmtId="49" fontId="6" fillId="0" borderId="2" xfId="0" applyNumberFormat="1" applyFont="1" applyBorder="1" applyAlignment="1">
      <alignment vertical="top" wrapText="1"/>
    </xf>
    <xf numFmtId="49" fontId="3" fillId="0" borderId="10" xfId="0" applyNumberFormat="1" applyFont="1" applyBorder="1" applyAlignment="1">
      <alignment horizontal="left" vertical="top" wrapText="1"/>
    </xf>
    <xf numFmtId="49" fontId="3" fillId="0" borderId="8" xfId="0" applyNumberFormat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left" wrapText="1"/>
    </xf>
    <xf numFmtId="0" fontId="6" fillId="0" borderId="18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3" fillId="0" borderId="18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10" xfId="0" applyFont="1" applyFill="1" applyBorder="1" applyAlignment="1">
      <alignment horizontal="left" wrapText="1"/>
    </xf>
    <xf numFmtId="0" fontId="3" fillId="0" borderId="8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49" fontId="3" fillId="0" borderId="10" xfId="0" applyNumberFormat="1" applyFont="1" applyFill="1" applyBorder="1" applyAlignment="1">
      <alignment horizontal="left" wrapText="1"/>
    </xf>
    <xf numFmtId="49" fontId="3" fillId="0" borderId="8" xfId="0" applyNumberFormat="1" applyFont="1" applyFill="1" applyBorder="1" applyAlignment="1">
      <alignment horizontal="left" wrapText="1"/>
    </xf>
    <xf numFmtId="49" fontId="3" fillId="0" borderId="2" xfId="0" applyNumberFormat="1" applyFont="1" applyFill="1" applyBorder="1" applyAlignment="1">
      <alignment horizontal="left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left" wrapText="1"/>
    </xf>
    <xf numFmtId="0" fontId="21" fillId="0" borderId="8" xfId="0" applyFont="1" applyFill="1" applyBorder="1" applyAlignment="1">
      <alignment horizontal="left" wrapText="1"/>
    </xf>
    <xf numFmtId="0" fontId="21" fillId="0" borderId="2" xfId="0" applyFont="1" applyFill="1" applyBorder="1" applyAlignment="1">
      <alignment horizontal="left" wrapText="1"/>
    </xf>
    <xf numFmtId="0" fontId="2" fillId="0" borderId="6" xfId="0" applyFont="1" applyBorder="1" applyAlignment="1">
      <alignment horizontal="center" vertical="top" wrapText="1"/>
    </xf>
    <xf numFmtId="49" fontId="6" fillId="0" borderId="16" xfId="0" applyNumberFormat="1" applyFont="1" applyBorder="1" applyAlignment="1">
      <alignment horizontal="left" wrapText="1"/>
    </xf>
    <xf numFmtId="49" fontId="6" fillId="0" borderId="11" xfId="0" applyNumberFormat="1" applyFont="1" applyBorder="1" applyAlignment="1">
      <alignment horizontal="left" wrapText="1"/>
    </xf>
    <xf numFmtId="49" fontId="6" fillId="0" borderId="9" xfId="0" applyNumberFormat="1" applyFont="1" applyBorder="1" applyAlignment="1">
      <alignment horizontal="left" wrapText="1"/>
    </xf>
    <xf numFmtId="49" fontId="3" fillId="0" borderId="16" xfId="0" applyNumberFormat="1" applyFont="1" applyBorder="1" applyAlignment="1">
      <alignment horizontal="left" vertical="top" wrapText="1"/>
    </xf>
    <xf numFmtId="49" fontId="3" fillId="0" borderId="11" xfId="0" applyNumberFormat="1" applyFont="1" applyBorder="1" applyAlignment="1">
      <alignment horizontal="left" vertical="top" wrapText="1"/>
    </xf>
    <xf numFmtId="49" fontId="3" fillId="0" borderId="9" xfId="0" applyNumberFormat="1" applyFont="1" applyBorder="1" applyAlignment="1">
      <alignment horizontal="left" vertical="top" wrapText="1"/>
    </xf>
    <xf numFmtId="49" fontId="3" fillId="0" borderId="10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303"/>
  <sheetViews>
    <sheetView tabSelected="1" topLeftCell="A242" zoomScaleNormal="100" zoomScaleSheetLayoutView="70" workbookViewId="0">
      <selection activeCell="C255" sqref="C255"/>
    </sheetView>
  </sheetViews>
  <sheetFormatPr defaultRowHeight="15" x14ac:dyDescent="0.25"/>
  <cols>
    <col min="1" max="1" width="21.42578125" customWidth="1"/>
    <col min="2" max="2" width="9.7109375" customWidth="1"/>
    <col min="4" max="4" width="11.28515625" bestFit="1" customWidth="1"/>
    <col min="5" max="5" width="10.42578125" customWidth="1"/>
    <col min="6" max="6" width="15.7109375" customWidth="1"/>
    <col min="7" max="7" width="14.140625" customWidth="1"/>
    <col min="8" max="8" width="13.85546875" customWidth="1"/>
    <col min="9" max="9" width="13.140625" customWidth="1"/>
    <col min="11" max="11" width="12.140625" customWidth="1"/>
    <col min="12" max="12" width="12.85546875" customWidth="1"/>
    <col min="13" max="13" width="12" customWidth="1"/>
  </cols>
  <sheetData>
    <row r="1" spans="1:12" x14ac:dyDescent="0.25">
      <c r="A1" s="14"/>
      <c r="B1" s="49"/>
      <c r="C1" s="49"/>
      <c r="D1" s="49"/>
      <c r="E1" s="49"/>
      <c r="F1" s="50" t="s">
        <v>0</v>
      </c>
      <c r="G1" s="51"/>
      <c r="H1" s="51"/>
      <c r="I1" s="51"/>
      <c r="J1" s="3"/>
    </row>
    <row r="2" spans="1:12" s="5" customFormat="1" ht="34.5" customHeight="1" x14ac:dyDescent="0.25">
      <c r="A2" s="14"/>
      <c r="B2" s="49"/>
      <c r="C2" s="49"/>
      <c r="D2" s="49"/>
      <c r="E2" s="49"/>
      <c r="F2" s="330" t="s">
        <v>281</v>
      </c>
      <c r="G2" s="330"/>
      <c r="H2" s="330"/>
      <c r="I2" s="330"/>
      <c r="J2" s="3"/>
    </row>
    <row r="3" spans="1:12" s="5" customFormat="1" ht="32.25" customHeight="1" x14ac:dyDescent="0.25">
      <c r="A3" s="14"/>
      <c r="B3" s="49"/>
      <c r="C3" s="49"/>
      <c r="D3" s="49"/>
      <c r="E3" s="49"/>
      <c r="F3" s="331" t="s">
        <v>1</v>
      </c>
      <c r="G3" s="331"/>
      <c r="H3" s="331"/>
      <c r="I3" s="331"/>
      <c r="J3" s="3"/>
    </row>
    <row r="4" spans="1:12" s="5" customFormat="1" ht="15.75" x14ac:dyDescent="0.25">
      <c r="A4" s="14"/>
      <c r="B4" s="49"/>
      <c r="C4" s="49"/>
      <c r="D4" s="49"/>
      <c r="E4" s="49"/>
      <c r="F4" s="332" t="s">
        <v>282</v>
      </c>
      <c r="G4" s="332"/>
      <c r="H4" s="332"/>
      <c r="I4" s="332"/>
      <c r="J4" s="3"/>
    </row>
    <row r="5" spans="1:12" s="5" customFormat="1" x14ac:dyDescent="0.25">
      <c r="A5" s="14"/>
      <c r="B5" s="49"/>
      <c r="C5" s="49"/>
      <c r="D5" s="49"/>
      <c r="E5" s="49"/>
      <c r="F5" s="333" t="s">
        <v>196</v>
      </c>
      <c r="G5" s="333"/>
      <c r="H5" s="333"/>
      <c r="I5" s="333"/>
      <c r="J5" s="3"/>
      <c r="K5" s="40"/>
    </row>
    <row r="6" spans="1:12" s="5" customFormat="1" x14ac:dyDescent="0.25">
      <c r="A6" s="14"/>
      <c r="B6" s="49"/>
      <c r="C6" s="49"/>
      <c r="D6" s="49"/>
      <c r="E6" s="49"/>
      <c r="F6" s="51"/>
      <c r="G6" s="334" t="s">
        <v>215</v>
      </c>
      <c r="H6" s="334"/>
      <c r="I6" s="334"/>
      <c r="J6" s="3"/>
      <c r="L6" s="47"/>
    </row>
    <row r="7" spans="1:12" s="5" customFormat="1" x14ac:dyDescent="0.25">
      <c r="A7" s="14"/>
      <c r="B7" s="49"/>
      <c r="C7" s="49"/>
      <c r="D7" s="49"/>
      <c r="E7" s="49"/>
      <c r="F7" s="51"/>
      <c r="G7" s="52"/>
      <c r="H7" s="52"/>
      <c r="I7" s="52"/>
      <c r="J7" s="3"/>
      <c r="L7" s="47"/>
    </row>
    <row r="8" spans="1:12" s="5" customFormat="1" ht="19.5" customHeight="1" x14ac:dyDescent="0.25">
      <c r="A8" s="14"/>
      <c r="B8" s="49"/>
      <c r="C8" s="49"/>
      <c r="D8" s="335" t="s">
        <v>2</v>
      </c>
      <c r="E8" s="335"/>
      <c r="F8" s="335"/>
      <c r="G8" s="49"/>
      <c r="H8" s="49"/>
      <c r="I8" s="49"/>
      <c r="J8" s="3"/>
    </row>
    <row r="9" spans="1:12" s="5" customFormat="1" ht="15.75" x14ac:dyDescent="0.25">
      <c r="A9" s="14"/>
      <c r="B9" s="335" t="s">
        <v>216</v>
      </c>
      <c r="C9" s="335"/>
      <c r="D9" s="335"/>
      <c r="E9" s="335"/>
      <c r="F9" s="335"/>
      <c r="G9" s="335"/>
      <c r="H9" s="49"/>
      <c r="I9" s="49"/>
      <c r="J9" s="3"/>
    </row>
    <row r="10" spans="1:12" s="5" customFormat="1" ht="15.75" x14ac:dyDescent="0.25">
      <c r="A10" s="14"/>
      <c r="B10" s="49"/>
      <c r="C10" s="336" t="s">
        <v>217</v>
      </c>
      <c r="D10" s="336"/>
      <c r="E10" s="336"/>
      <c r="F10" s="336"/>
      <c r="G10" s="336"/>
      <c r="H10" s="231"/>
      <c r="I10" s="49"/>
      <c r="J10" s="3"/>
    </row>
    <row r="11" spans="1:12" s="5" customFormat="1" ht="16.5" thickBot="1" x14ac:dyDescent="0.3">
      <c r="A11" s="14"/>
      <c r="B11" s="49"/>
      <c r="C11" s="336"/>
      <c r="D11" s="336"/>
      <c r="E11" s="336"/>
      <c r="F11" s="336"/>
      <c r="G11" s="336"/>
      <c r="H11" s="231"/>
      <c r="I11" s="49"/>
      <c r="J11" s="3"/>
    </row>
    <row r="12" spans="1:12" s="5" customFormat="1" ht="16.5" thickBot="1" x14ac:dyDescent="0.3">
      <c r="A12" s="14"/>
      <c r="B12" s="14"/>
      <c r="C12" s="232"/>
      <c r="D12" s="232"/>
      <c r="E12" s="232"/>
      <c r="F12" s="232"/>
      <c r="G12" s="329" t="s">
        <v>4</v>
      </c>
      <c r="H12" s="329"/>
      <c r="I12" s="15" t="s">
        <v>3</v>
      </c>
    </row>
    <row r="13" spans="1:12" s="5" customFormat="1" ht="15.75" thickBot="1" x14ac:dyDescent="0.3">
      <c r="A13" s="14"/>
      <c r="B13" s="14"/>
      <c r="C13" s="44"/>
      <c r="D13" s="44"/>
      <c r="E13" s="44"/>
      <c r="F13" s="44"/>
      <c r="G13" s="44"/>
      <c r="H13" s="44"/>
      <c r="I13" s="18">
        <v>501012</v>
      </c>
    </row>
    <row r="14" spans="1:12" ht="16.5" thickBot="1" x14ac:dyDescent="0.3">
      <c r="A14" s="14"/>
      <c r="B14" s="44"/>
      <c r="C14" s="44"/>
      <c r="D14" s="348" t="s">
        <v>218</v>
      </c>
      <c r="E14" s="348"/>
      <c r="F14" s="348"/>
      <c r="G14" s="44"/>
      <c r="H14" s="46" t="s">
        <v>5</v>
      </c>
      <c r="I14" s="34">
        <v>44935</v>
      </c>
    </row>
    <row r="15" spans="1:12" x14ac:dyDescent="0.25">
      <c r="A15" s="328" t="s">
        <v>6</v>
      </c>
      <c r="B15" s="328"/>
      <c r="C15" s="328"/>
      <c r="D15" s="349" t="s">
        <v>40</v>
      </c>
      <c r="E15" s="349"/>
      <c r="F15" s="349"/>
      <c r="G15" s="346" t="s">
        <v>7</v>
      </c>
      <c r="H15" s="347"/>
      <c r="I15" s="35">
        <v>65321130</v>
      </c>
    </row>
    <row r="16" spans="1:12" ht="15.75" thickBot="1" x14ac:dyDescent="0.3">
      <c r="A16" s="14"/>
      <c r="B16" s="44"/>
      <c r="C16" s="44"/>
      <c r="D16" s="14"/>
      <c r="E16" s="44"/>
      <c r="F16" s="44"/>
      <c r="G16" s="44"/>
      <c r="H16" s="46"/>
      <c r="I16" s="11"/>
    </row>
    <row r="17" spans="1:12 16384:16384" ht="39" customHeight="1" thickBot="1" x14ac:dyDescent="0.3">
      <c r="A17" s="328" t="s">
        <v>8</v>
      </c>
      <c r="B17" s="328"/>
      <c r="C17" s="328"/>
      <c r="D17" s="349" t="s">
        <v>206</v>
      </c>
      <c r="E17" s="349"/>
      <c r="F17" s="349"/>
      <c r="G17" s="44"/>
      <c r="H17" s="16" t="s">
        <v>9</v>
      </c>
      <c r="I17" s="36">
        <v>906</v>
      </c>
    </row>
    <row r="18" spans="1:12 16384:16384" ht="15.75" thickBot="1" x14ac:dyDescent="0.3">
      <c r="A18" s="328" t="s">
        <v>10</v>
      </c>
      <c r="B18" s="328"/>
      <c r="C18" s="328"/>
      <c r="D18" s="350" t="s">
        <v>86</v>
      </c>
      <c r="E18" s="350"/>
      <c r="F18" s="350"/>
      <c r="G18" s="44"/>
      <c r="H18" s="17" t="s">
        <v>11</v>
      </c>
      <c r="I18" s="15">
        <v>65759000</v>
      </c>
    </row>
    <row r="19" spans="1:12 16384:16384" ht="15.75" thickBot="1" x14ac:dyDescent="0.3">
      <c r="A19" s="328" t="s">
        <v>12</v>
      </c>
      <c r="B19" s="328"/>
      <c r="C19" s="328"/>
      <c r="D19" s="14"/>
      <c r="E19" s="44"/>
      <c r="F19" s="44"/>
      <c r="G19" s="44"/>
      <c r="H19" s="17" t="s">
        <v>13</v>
      </c>
      <c r="I19" s="18">
        <v>383</v>
      </c>
    </row>
    <row r="20" spans="1:12 16384:16384" x14ac:dyDescent="0.25">
      <c r="A20" s="29" t="s">
        <v>14</v>
      </c>
      <c r="B20" s="44"/>
      <c r="C20" s="44"/>
      <c r="D20" s="44"/>
      <c r="E20" s="44"/>
      <c r="F20" s="44"/>
      <c r="G20" s="44"/>
      <c r="H20" s="44"/>
      <c r="I20" s="44"/>
    </row>
    <row r="21" spans="1:12 16384:16384" s="5" customFormat="1" x14ac:dyDescent="0.25">
      <c r="A21" s="53"/>
      <c r="B21" s="48"/>
      <c r="C21" s="48"/>
      <c r="D21" s="48"/>
      <c r="E21" s="48"/>
      <c r="F21" s="48"/>
      <c r="G21" s="48"/>
      <c r="H21" s="48"/>
      <c r="I21" s="48"/>
    </row>
    <row r="22" spans="1:12 16384:16384" ht="15.75" thickBot="1" x14ac:dyDescent="0.3">
      <c r="A22" s="13"/>
      <c r="B22" s="44"/>
      <c r="C22" s="44"/>
      <c r="D22" s="44"/>
      <c r="E22" s="44"/>
      <c r="F22" s="44"/>
      <c r="G22" s="44"/>
      <c r="H22" s="44"/>
      <c r="I22" s="44"/>
    </row>
    <row r="23" spans="1:12 16384:16384" ht="31.5" customHeight="1" thickBot="1" x14ac:dyDescent="0.3">
      <c r="A23" s="351" t="s">
        <v>15</v>
      </c>
      <c r="B23" s="315" t="s">
        <v>16</v>
      </c>
      <c r="C23" s="316"/>
      <c r="D23" s="316"/>
      <c r="E23" s="317"/>
      <c r="F23" s="351" t="s">
        <v>17</v>
      </c>
      <c r="G23" s="325" t="s">
        <v>18</v>
      </c>
      <c r="H23" s="326"/>
      <c r="I23" s="327"/>
    </row>
    <row r="24" spans="1:12 16384:16384" x14ac:dyDescent="0.25">
      <c r="A24" s="352"/>
      <c r="B24" s="351" t="s">
        <v>19</v>
      </c>
      <c r="C24" s="351" t="s">
        <v>20</v>
      </c>
      <c r="D24" s="351" t="s">
        <v>21</v>
      </c>
      <c r="E24" s="351" t="s">
        <v>22</v>
      </c>
      <c r="F24" s="352"/>
      <c r="G24" s="19" t="s">
        <v>125</v>
      </c>
      <c r="H24" s="19" t="s">
        <v>173</v>
      </c>
      <c r="I24" s="19" t="s">
        <v>245</v>
      </c>
    </row>
    <row r="25" spans="1:12 16384:16384" ht="37.5" thickBot="1" x14ac:dyDescent="0.3">
      <c r="A25" s="353"/>
      <c r="B25" s="353"/>
      <c r="C25" s="353"/>
      <c r="D25" s="353"/>
      <c r="E25" s="353"/>
      <c r="F25" s="353"/>
      <c r="G25" s="9" t="s">
        <v>24</v>
      </c>
      <c r="H25" s="9" t="s">
        <v>25</v>
      </c>
      <c r="I25" s="9" t="s">
        <v>26</v>
      </c>
    </row>
    <row r="26" spans="1:12 16384:16384" ht="15.75" thickBot="1" x14ac:dyDescent="0.3">
      <c r="A26" s="42">
        <v>1</v>
      </c>
      <c r="B26" s="9">
        <v>2</v>
      </c>
      <c r="C26" s="9">
        <v>3</v>
      </c>
      <c r="D26" s="9">
        <v>4</v>
      </c>
      <c r="E26" s="9">
        <v>5</v>
      </c>
      <c r="F26" s="9">
        <v>6</v>
      </c>
      <c r="G26" s="9">
        <v>7</v>
      </c>
      <c r="H26" s="9">
        <v>8</v>
      </c>
      <c r="I26" s="9">
        <v>9</v>
      </c>
    </row>
    <row r="27" spans="1:12 16384:16384" s="5" customFormat="1" ht="49.5" thickBot="1" x14ac:dyDescent="0.3">
      <c r="A27" s="21" t="s">
        <v>46</v>
      </c>
      <c r="B27" s="22" t="s">
        <v>47</v>
      </c>
      <c r="C27" s="22" t="s">
        <v>48</v>
      </c>
      <c r="D27" s="23" t="s">
        <v>43</v>
      </c>
      <c r="E27" s="22" t="s">
        <v>49</v>
      </c>
      <c r="F27" s="22" t="s">
        <v>49</v>
      </c>
      <c r="G27" s="38">
        <f>SUM(G28+G31+G34+G36+G45+G47+G49)</f>
        <v>23178013</v>
      </c>
      <c r="H27" s="38">
        <f>SUM(H28+H31+H34+H36+H45+H47+H49)</f>
        <v>23532000</v>
      </c>
      <c r="I27" s="38">
        <f>SUM(I28+I31+I34+I36+I45+I47+I49)</f>
        <v>23608000</v>
      </c>
      <c r="L27" s="6"/>
    </row>
    <row r="28" spans="1:12 16384:16384" s="5" customFormat="1" ht="25.5" thickBot="1" x14ac:dyDescent="0.3">
      <c r="A28" s="42" t="s">
        <v>50</v>
      </c>
      <c r="B28" s="7" t="s">
        <v>47</v>
      </c>
      <c r="C28" s="8" t="s">
        <v>48</v>
      </c>
      <c r="D28" s="8" t="s">
        <v>43</v>
      </c>
      <c r="E28" s="8" t="s">
        <v>51</v>
      </c>
      <c r="F28" s="7" t="s">
        <v>49</v>
      </c>
      <c r="G28" s="39">
        <f>SUM(G29+G30)</f>
        <v>11527800</v>
      </c>
      <c r="H28" s="39">
        <f>SUM(H29+H30)</f>
        <v>11777000</v>
      </c>
      <c r="I28" s="39">
        <f>SUM(I29:I30)</f>
        <v>11780000</v>
      </c>
      <c r="XFD28" s="4"/>
    </row>
    <row r="29" spans="1:12 16384:16384" s="5" customFormat="1" ht="15.75" thickBot="1" x14ac:dyDescent="0.3">
      <c r="A29" s="42" t="s">
        <v>52</v>
      </c>
      <c r="B29" s="7" t="s">
        <v>47</v>
      </c>
      <c r="C29" s="7" t="s">
        <v>48</v>
      </c>
      <c r="D29" s="8" t="s">
        <v>43</v>
      </c>
      <c r="E29" s="7" t="s">
        <v>51</v>
      </c>
      <c r="F29" s="7" t="s">
        <v>53</v>
      </c>
      <c r="G29" s="39">
        <v>11453600</v>
      </c>
      <c r="H29" s="39">
        <v>11700000</v>
      </c>
      <c r="I29" s="39">
        <v>11700000</v>
      </c>
    </row>
    <row r="30" spans="1:12 16384:16384" s="5" customFormat="1" ht="37.5" thickBot="1" x14ac:dyDescent="0.3">
      <c r="A30" s="42" t="s">
        <v>54</v>
      </c>
      <c r="B30" s="7" t="s">
        <v>47</v>
      </c>
      <c r="C30" s="7" t="s">
        <v>48</v>
      </c>
      <c r="D30" s="8" t="s">
        <v>43</v>
      </c>
      <c r="E30" s="7" t="s">
        <v>51</v>
      </c>
      <c r="F30" s="7" t="s">
        <v>55</v>
      </c>
      <c r="G30" s="39">
        <v>74200</v>
      </c>
      <c r="H30" s="39">
        <v>77000</v>
      </c>
      <c r="I30" s="39">
        <v>80000</v>
      </c>
    </row>
    <row r="31" spans="1:12 16384:16384" s="5" customFormat="1" ht="37.5" thickBot="1" x14ac:dyDescent="0.3">
      <c r="A31" s="42" t="s">
        <v>56</v>
      </c>
      <c r="B31" s="7" t="s">
        <v>47</v>
      </c>
      <c r="C31" s="7" t="s">
        <v>48</v>
      </c>
      <c r="D31" s="8" t="s">
        <v>43</v>
      </c>
      <c r="E31" s="7" t="s">
        <v>57</v>
      </c>
      <c r="F31" s="7" t="s">
        <v>49</v>
      </c>
      <c r="G31" s="82">
        <f>SUM(G32:G33)</f>
        <v>50000</v>
      </c>
      <c r="H31" s="82">
        <f>SUM(H32:H33)</f>
        <v>52000</v>
      </c>
      <c r="I31" s="82">
        <f>SUM(I32:I33)</f>
        <v>54000</v>
      </c>
    </row>
    <row r="32" spans="1:12 16384:16384" s="5" customFormat="1" ht="37.5" thickBot="1" x14ac:dyDescent="0.3">
      <c r="A32" s="42" t="s">
        <v>58</v>
      </c>
      <c r="B32" s="7" t="s">
        <v>47</v>
      </c>
      <c r="C32" s="7" t="s">
        <v>48</v>
      </c>
      <c r="D32" s="8" t="s">
        <v>43</v>
      </c>
      <c r="E32" s="7" t="s">
        <v>57</v>
      </c>
      <c r="F32" s="7" t="s">
        <v>59</v>
      </c>
      <c r="G32" s="39">
        <v>20000</v>
      </c>
      <c r="H32" s="39">
        <v>21000</v>
      </c>
      <c r="I32" s="39">
        <v>22000</v>
      </c>
    </row>
    <row r="33" spans="1:9" s="5" customFormat="1" ht="15.75" thickBot="1" x14ac:dyDescent="0.3">
      <c r="A33" s="42" t="s">
        <v>60</v>
      </c>
      <c r="B33" s="7" t="s">
        <v>47</v>
      </c>
      <c r="C33" s="7" t="s">
        <v>48</v>
      </c>
      <c r="D33" s="8" t="s">
        <v>43</v>
      </c>
      <c r="E33" s="7" t="s">
        <v>57</v>
      </c>
      <c r="F33" s="7" t="s">
        <v>61</v>
      </c>
      <c r="G33" s="39">
        <v>30000</v>
      </c>
      <c r="H33" s="39">
        <v>31000</v>
      </c>
      <c r="I33" s="39">
        <v>32000</v>
      </c>
    </row>
    <row r="34" spans="1:9" s="5" customFormat="1" ht="63.75" customHeight="1" thickBot="1" x14ac:dyDescent="0.3">
      <c r="A34" s="42" t="s">
        <v>62</v>
      </c>
      <c r="B34" s="7" t="s">
        <v>47</v>
      </c>
      <c r="C34" s="7" t="s">
        <v>48</v>
      </c>
      <c r="D34" s="8" t="s">
        <v>43</v>
      </c>
      <c r="E34" s="7" t="s">
        <v>63</v>
      </c>
      <c r="F34" s="7" t="s">
        <v>49</v>
      </c>
      <c r="G34" s="39">
        <f>SUM(G35)</f>
        <v>3481400</v>
      </c>
      <c r="H34" s="39">
        <f>SUM(H35)</f>
        <v>3533000</v>
      </c>
      <c r="I34" s="39">
        <f>SUM(I35)</f>
        <v>3533000</v>
      </c>
    </row>
    <row r="35" spans="1:9" s="5" customFormat="1" ht="25.5" thickBot="1" x14ac:dyDescent="0.3">
      <c r="A35" s="42" t="s">
        <v>64</v>
      </c>
      <c r="B35" s="7" t="s">
        <v>47</v>
      </c>
      <c r="C35" s="7" t="s">
        <v>48</v>
      </c>
      <c r="D35" s="8" t="s">
        <v>43</v>
      </c>
      <c r="E35" s="7" t="s">
        <v>63</v>
      </c>
      <c r="F35" s="7" t="s">
        <v>65</v>
      </c>
      <c r="G35" s="39">
        <v>3481400</v>
      </c>
      <c r="H35" s="39">
        <v>3533000</v>
      </c>
      <c r="I35" s="39">
        <v>3533000</v>
      </c>
    </row>
    <row r="36" spans="1:9" s="5" customFormat="1" ht="25.5" thickBot="1" x14ac:dyDescent="0.3">
      <c r="A36" s="42" t="s">
        <v>74</v>
      </c>
      <c r="B36" s="7" t="s">
        <v>47</v>
      </c>
      <c r="C36" s="7" t="s">
        <v>48</v>
      </c>
      <c r="D36" s="7" t="s">
        <v>43</v>
      </c>
      <c r="E36" s="7" t="s">
        <v>75</v>
      </c>
      <c r="F36" s="7" t="s">
        <v>49</v>
      </c>
      <c r="G36" s="82">
        <f>SUM(G37:G44)</f>
        <v>3347813</v>
      </c>
      <c r="H36" s="82">
        <f>SUM(H37:H44)</f>
        <v>3400000</v>
      </c>
      <c r="I36" s="82">
        <f>SUM(I37:I44)</f>
        <v>3471000</v>
      </c>
    </row>
    <row r="37" spans="1:9" s="5" customFormat="1" ht="15.75" thickBot="1" x14ac:dyDescent="0.3">
      <c r="A37" s="104" t="s">
        <v>66</v>
      </c>
      <c r="B37" s="7" t="s">
        <v>47</v>
      </c>
      <c r="C37" s="7" t="s">
        <v>48</v>
      </c>
      <c r="D37" s="7" t="s">
        <v>43</v>
      </c>
      <c r="E37" s="7" t="s">
        <v>75</v>
      </c>
      <c r="F37" s="7" t="s">
        <v>67</v>
      </c>
      <c r="G37" s="82">
        <v>13000</v>
      </c>
      <c r="H37" s="82">
        <v>14000</v>
      </c>
      <c r="I37" s="82">
        <v>15000</v>
      </c>
    </row>
    <row r="38" spans="1:9" s="5" customFormat="1" ht="15.75" thickBot="1" x14ac:dyDescent="0.3">
      <c r="A38" s="42" t="s">
        <v>76</v>
      </c>
      <c r="B38" s="7" t="s">
        <v>47</v>
      </c>
      <c r="C38" s="7" t="s">
        <v>48</v>
      </c>
      <c r="D38" s="7" t="s">
        <v>43</v>
      </c>
      <c r="E38" s="7" t="s">
        <v>75</v>
      </c>
      <c r="F38" s="7" t="s">
        <v>77</v>
      </c>
      <c r="G38" s="39">
        <v>190000</v>
      </c>
      <c r="H38" s="39">
        <v>156000</v>
      </c>
      <c r="I38" s="39">
        <v>162000</v>
      </c>
    </row>
    <row r="39" spans="1:9" s="5" customFormat="1" ht="25.5" thickBot="1" x14ac:dyDescent="0.3">
      <c r="A39" s="42" t="s">
        <v>68</v>
      </c>
      <c r="B39" s="7" t="s">
        <v>47</v>
      </c>
      <c r="C39" s="7" t="s">
        <v>48</v>
      </c>
      <c r="D39" s="7" t="s">
        <v>43</v>
      </c>
      <c r="E39" s="7" t="s">
        <v>75</v>
      </c>
      <c r="F39" s="7" t="s">
        <v>69</v>
      </c>
      <c r="G39" s="39">
        <v>987100</v>
      </c>
      <c r="H39" s="39">
        <v>1027000</v>
      </c>
      <c r="I39" s="39">
        <v>1067000</v>
      </c>
    </row>
    <row r="40" spans="1:9" s="5" customFormat="1" ht="15.75" thickBot="1" x14ac:dyDescent="0.3">
      <c r="A40" s="42" t="s">
        <v>60</v>
      </c>
      <c r="B40" s="7" t="s">
        <v>47</v>
      </c>
      <c r="C40" s="7" t="s">
        <v>48</v>
      </c>
      <c r="D40" s="7" t="s">
        <v>43</v>
      </c>
      <c r="E40" s="7" t="s">
        <v>75</v>
      </c>
      <c r="F40" s="7" t="s">
        <v>61</v>
      </c>
      <c r="G40" s="39">
        <v>1866013</v>
      </c>
      <c r="H40" s="39">
        <v>1900000</v>
      </c>
      <c r="I40" s="39">
        <v>1900000</v>
      </c>
    </row>
    <row r="41" spans="1:9" s="5" customFormat="1" ht="15.75" thickBot="1" x14ac:dyDescent="0.3">
      <c r="A41" s="288" t="s">
        <v>91</v>
      </c>
      <c r="B41" s="7" t="s">
        <v>47</v>
      </c>
      <c r="C41" s="7" t="s">
        <v>48</v>
      </c>
      <c r="D41" s="7" t="s">
        <v>43</v>
      </c>
      <c r="E41" s="7" t="s">
        <v>75</v>
      </c>
      <c r="F41" s="7" t="s">
        <v>92</v>
      </c>
      <c r="G41" s="39">
        <v>10000</v>
      </c>
      <c r="H41" s="39">
        <v>10000</v>
      </c>
      <c r="I41" s="39">
        <v>10000</v>
      </c>
    </row>
    <row r="42" spans="1:9" s="5" customFormat="1" ht="49.5" thickBot="1" x14ac:dyDescent="0.3">
      <c r="A42" s="42" t="s">
        <v>78</v>
      </c>
      <c r="B42" s="7" t="s">
        <v>47</v>
      </c>
      <c r="C42" s="7" t="s">
        <v>48</v>
      </c>
      <c r="D42" s="7" t="s">
        <v>43</v>
      </c>
      <c r="E42" s="7" t="s">
        <v>75</v>
      </c>
      <c r="F42" s="7" t="s">
        <v>79</v>
      </c>
      <c r="G42" s="39">
        <v>10000</v>
      </c>
      <c r="H42" s="39">
        <v>11000</v>
      </c>
      <c r="I42" s="39">
        <v>12000</v>
      </c>
    </row>
    <row r="43" spans="1:9" s="5" customFormat="1" ht="37.5" thickBot="1" x14ac:dyDescent="0.3">
      <c r="A43" s="42" t="s">
        <v>102</v>
      </c>
      <c r="B43" s="7" t="s">
        <v>47</v>
      </c>
      <c r="C43" s="7" t="s">
        <v>48</v>
      </c>
      <c r="D43" s="7" t="s">
        <v>43</v>
      </c>
      <c r="E43" s="7" t="s">
        <v>75</v>
      </c>
      <c r="F43" s="7" t="s">
        <v>81</v>
      </c>
      <c r="G43" s="39">
        <v>60000</v>
      </c>
      <c r="H43" s="39">
        <v>62000</v>
      </c>
      <c r="I43" s="39">
        <v>65000</v>
      </c>
    </row>
    <row r="44" spans="1:9" s="5" customFormat="1" ht="37.5" thickBot="1" x14ac:dyDescent="0.3">
      <c r="A44" s="42" t="s">
        <v>72</v>
      </c>
      <c r="B44" s="7" t="s">
        <v>47</v>
      </c>
      <c r="C44" s="7" t="s">
        <v>48</v>
      </c>
      <c r="D44" s="7" t="s">
        <v>43</v>
      </c>
      <c r="E44" s="7" t="s">
        <v>75</v>
      </c>
      <c r="F44" s="7" t="s">
        <v>73</v>
      </c>
      <c r="G44" s="39">
        <v>211700</v>
      </c>
      <c r="H44" s="39">
        <v>220000</v>
      </c>
      <c r="I44" s="39">
        <v>240000</v>
      </c>
    </row>
    <row r="45" spans="1:9" s="5" customFormat="1" ht="25.5" thickBot="1" x14ac:dyDescent="0.3">
      <c r="A45" s="195" t="s">
        <v>132</v>
      </c>
      <c r="B45" s="7" t="s">
        <v>47</v>
      </c>
      <c r="C45" s="7" t="s">
        <v>48</v>
      </c>
      <c r="D45" s="7" t="s">
        <v>43</v>
      </c>
      <c r="E45" s="7" t="s">
        <v>131</v>
      </c>
      <c r="F45" s="7" t="s">
        <v>49</v>
      </c>
      <c r="G45" s="39">
        <f>SUM(G46)</f>
        <v>3000000</v>
      </c>
      <c r="H45" s="39">
        <f>SUM(H46)</f>
        <v>3000000</v>
      </c>
      <c r="I45" s="39">
        <f>SUM(I46)</f>
        <v>3000000</v>
      </c>
    </row>
    <row r="46" spans="1:9" s="5" customFormat="1" ht="15.75" thickBot="1" x14ac:dyDescent="0.3">
      <c r="A46" s="139" t="s">
        <v>76</v>
      </c>
      <c r="B46" s="7" t="s">
        <v>47</v>
      </c>
      <c r="C46" s="7" t="s">
        <v>48</v>
      </c>
      <c r="D46" s="7" t="s">
        <v>43</v>
      </c>
      <c r="E46" s="7" t="s">
        <v>131</v>
      </c>
      <c r="F46" s="7" t="s">
        <v>77</v>
      </c>
      <c r="G46" s="39">
        <v>3000000</v>
      </c>
      <c r="H46" s="39">
        <v>3000000</v>
      </c>
      <c r="I46" s="39">
        <v>3000000</v>
      </c>
    </row>
    <row r="47" spans="1:9" s="5" customFormat="1" ht="37.5" thickBot="1" x14ac:dyDescent="0.3">
      <c r="A47" s="237" t="s">
        <v>82</v>
      </c>
      <c r="B47" s="7" t="s">
        <v>47</v>
      </c>
      <c r="C47" s="7" t="s">
        <v>48</v>
      </c>
      <c r="D47" s="7" t="s">
        <v>43</v>
      </c>
      <c r="E47" s="7" t="s">
        <v>83</v>
      </c>
      <c r="F47" s="7" t="s">
        <v>49</v>
      </c>
      <c r="G47" s="39">
        <f>SUM(G48)</f>
        <v>1770000</v>
      </c>
      <c r="H47" s="39">
        <f>SUM(H48)</f>
        <v>1770000</v>
      </c>
      <c r="I47" s="39">
        <f>I48</f>
        <v>1770000</v>
      </c>
    </row>
    <row r="48" spans="1:9" s="5" customFormat="1" ht="15.75" thickBot="1" x14ac:dyDescent="0.3">
      <c r="A48" s="237" t="s">
        <v>84</v>
      </c>
      <c r="B48" s="7" t="s">
        <v>47</v>
      </c>
      <c r="C48" s="7" t="s">
        <v>48</v>
      </c>
      <c r="D48" s="7" t="s">
        <v>43</v>
      </c>
      <c r="E48" s="7" t="s">
        <v>83</v>
      </c>
      <c r="F48" s="7" t="s">
        <v>85</v>
      </c>
      <c r="G48" s="39">
        <v>1770000</v>
      </c>
      <c r="H48" s="39">
        <v>1770000</v>
      </c>
      <c r="I48" s="39">
        <v>1770000</v>
      </c>
    </row>
    <row r="49" spans="1:9" s="5" customFormat="1" ht="29.25" customHeight="1" thickBot="1" x14ac:dyDescent="0.3">
      <c r="A49" s="42" t="s">
        <v>202</v>
      </c>
      <c r="B49" s="7" t="s">
        <v>47</v>
      </c>
      <c r="C49" s="7" t="s">
        <v>48</v>
      </c>
      <c r="D49" s="7" t="s">
        <v>43</v>
      </c>
      <c r="E49" s="7" t="s">
        <v>201</v>
      </c>
      <c r="F49" s="7" t="s">
        <v>49</v>
      </c>
      <c r="G49" s="82">
        <f>SUM(G50)</f>
        <v>1000</v>
      </c>
      <c r="H49" s="82">
        <f>SUM(H50)</f>
        <v>0</v>
      </c>
      <c r="I49" s="82">
        <f>SUM(I50)</f>
        <v>0</v>
      </c>
    </row>
    <row r="50" spans="1:9" s="5" customFormat="1" ht="15.75" thickBot="1" x14ac:dyDescent="0.3">
      <c r="A50" s="42" t="s">
        <v>84</v>
      </c>
      <c r="B50" s="7" t="s">
        <v>47</v>
      </c>
      <c r="C50" s="7" t="s">
        <v>48</v>
      </c>
      <c r="D50" s="7" t="s">
        <v>43</v>
      </c>
      <c r="E50" s="7" t="s">
        <v>201</v>
      </c>
      <c r="F50" s="7" t="s">
        <v>85</v>
      </c>
      <c r="G50" s="39">
        <v>1000</v>
      </c>
      <c r="H50" s="39">
        <v>0</v>
      </c>
      <c r="I50" s="39">
        <v>0</v>
      </c>
    </row>
    <row r="51" spans="1:9" s="5" customFormat="1" ht="42.75" hidden="1" customHeight="1" thickBot="1" x14ac:dyDescent="0.3">
      <c r="A51" s="295" t="s">
        <v>213</v>
      </c>
      <c r="B51" s="296" t="s">
        <v>47</v>
      </c>
      <c r="C51" s="296" t="s">
        <v>48</v>
      </c>
      <c r="D51" s="296" t="s">
        <v>212</v>
      </c>
      <c r="E51" s="296" t="s">
        <v>49</v>
      </c>
      <c r="F51" s="296" t="s">
        <v>49</v>
      </c>
      <c r="G51" s="297">
        <f>SUM(G52+G54)</f>
        <v>531376.05000000005</v>
      </c>
      <c r="H51" s="297">
        <v>0</v>
      </c>
      <c r="I51" s="297">
        <v>0</v>
      </c>
    </row>
    <row r="52" spans="1:9" s="5" customFormat="1" ht="29.25" hidden="1" customHeight="1" thickBot="1" x14ac:dyDescent="0.3">
      <c r="A52" s="298" t="s">
        <v>50</v>
      </c>
      <c r="B52" s="299" t="s">
        <v>47</v>
      </c>
      <c r="C52" s="299" t="s">
        <v>48</v>
      </c>
      <c r="D52" s="299" t="s">
        <v>212</v>
      </c>
      <c r="E52" s="299" t="s">
        <v>51</v>
      </c>
      <c r="F52" s="299" t="s">
        <v>49</v>
      </c>
      <c r="G52" s="300">
        <f>SUM(G53)</f>
        <v>408122.93</v>
      </c>
      <c r="H52" s="301">
        <v>0</v>
      </c>
      <c r="I52" s="301">
        <v>0</v>
      </c>
    </row>
    <row r="53" spans="1:9" s="5" customFormat="1" ht="21" hidden="1" customHeight="1" thickBot="1" x14ac:dyDescent="0.3">
      <c r="A53" s="298" t="s">
        <v>52</v>
      </c>
      <c r="B53" s="299" t="s">
        <v>47</v>
      </c>
      <c r="C53" s="299" t="s">
        <v>48</v>
      </c>
      <c r="D53" s="299" t="s">
        <v>212</v>
      </c>
      <c r="E53" s="299" t="s">
        <v>51</v>
      </c>
      <c r="F53" s="299" t="s">
        <v>53</v>
      </c>
      <c r="G53" s="301">
        <v>408122.93</v>
      </c>
      <c r="H53" s="301">
        <v>0</v>
      </c>
      <c r="I53" s="301">
        <v>0</v>
      </c>
    </row>
    <row r="54" spans="1:9" s="5" customFormat="1" ht="61.5" hidden="1" customHeight="1" thickBot="1" x14ac:dyDescent="0.3">
      <c r="A54" s="298" t="s">
        <v>62</v>
      </c>
      <c r="B54" s="299" t="s">
        <v>47</v>
      </c>
      <c r="C54" s="299" t="s">
        <v>48</v>
      </c>
      <c r="D54" s="299" t="s">
        <v>212</v>
      </c>
      <c r="E54" s="299" t="s">
        <v>63</v>
      </c>
      <c r="F54" s="299" t="s">
        <v>49</v>
      </c>
      <c r="G54" s="301">
        <f>SUM(G55)</f>
        <v>123253.12</v>
      </c>
      <c r="H54" s="301">
        <v>0</v>
      </c>
      <c r="I54" s="301">
        <v>0</v>
      </c>
    </row>
    <row r="55" spans="1:9" s="5" customFormat="1" ht="31.5" hidden="1" customHeight="1" thickBot="1" x14ac:dyDescent="0.3">
      <c r="A55" s="298" t="s">
        <v>64</v>
      </c>
      <c r="B55" s="299" t="s">
        <v>47</v>
      </c>
      <c r="C55" s="299" t="s">
        <v>48</v>
      </c>
      <c r="D55" s="299" t="s">
        <v>212</v>
      </c>
      <c r="E55" s="299" t="s">
        <v>63</v>
      </c>
      <c r="F55" s="299" t="s">
        <v>65</v>
      </c>
      <c r="G55" s="301">
        <v>123253.12</v>
      </c>
      <c r="H55" s="301">
        <v>0</v>
      </c>
      <c r="I55" s="301">
        <v>0</v>
      </c>
    </row>
    <row r="56" spans="1:9" s="5" customFormat="1" ht="291.75" customHeight="1" thickBot="1" x14ac:dyDescent="0.3">
      <c r="A56" s="155" t="s">
        <v>140</v>
      </c>
      <c r="B56" s="156" t="s">
        <v>47</v>
      </c>
      <c r="C56" s="156" t="s">
        <v>48</v>
      </c>
      <c r="D56" s="156" t="s">
        <v>141</v>
      </c>
      <c r="E56" s="156" t="s">
        <v>49</v>
      </c>
      <c r="F56" s="156" t="s">
        <v>49</v>
      </c>
      <c r="G56" s="81">
        <f>SUM(G57+G60)</f>
        <v>56183840</v>
      </c>
      <c r="H56" s="81">
        <f>SUM(H57+H60)</f>
        <v>58550320</v>
      </c>
      <c r="I56" s="81">
        <f>SUM(I57+I60)</f>
        <v>60938370</v>
      </c>
    </row>
    <row r="57" spans="1:9" s="5" customFormat="1" ht="32.25" customHeight="1" thickBot="1" x14ac:dyDescent="0.3">
      <c r="A57" s="157" t="s">
        <v>50</v>
      </c>
      <c r="B57" s="158" t="s">
        <v>47</v>
      </c>
      <c r="C57" s="158" t="s">
        <v>48</v>
      </c>
      <c r="D57" s="158" t="s">
        <v>141</v>
      </c>
      <c r="E57" s="158" t="s">
        <v>51</v>
      </c>
      <c r="F57" s="158" t="s">
        <v>49</v>
      </c>
      <c r="G57" s="82">
        <f>SUM(G58:G59)</f>
        <v>43151951</v>
      </c>
      <c r="H57" s="82">
        <f>SUM(H58:H59)</f>
        <v>44969524</v>
      </c>
      <c r="I57" s="82">
        <f>SUM(I58:I59)</f>
        <v>46803664</v>
      </c>
    </row>
    <row r="58" spans="1:9" s="5" customFormat="1" ht="23.25" customHeight="1" thickBot="1" x14ac:dyDescent="0.3">
      <c r="A58" s="157" t="s">
        <v>52</v>
      </c>
      <c r="B58" s="158" t="s">
        <v>47</v>
      </c>
      <c r="C58" s="158" t="s">
        <v>48</v>
      </c>
      <c r="D58" s="158" t="s">
        <v>141</v>
      </c>
      <c r="E58" s="158" t="s">
        <v>51</v>
      </c>
      <c r="F58" s="158" t="s">
        <v>53</v>
      </c>
      <c r="G58" s="82">
        <v>42801951</v>
      </c>
      <c r="H58" s="82">
        <v>44869524</v>
      </c>
      <c r="I58" s="82">
        <v>46703664</v>
      </c>
    </row>
    <row r="59" spans="1:9" s="5" customFormat="1" ht="45.75" customHeight="1" thickBot="1" x14ac:dyDescent="0.3">
      <c r="A59" s="157" t="s">
        <v>54</v>
      </c>
      <c r="B59" s="158" t="s">
        <v>47</v>
      </c>
      <c r="C59" s="158" t="s">
        <v>48</v>
      </c>
      <c r="D59" s="158" t="s">
        <v>141</v>
      </c>
      <c r="E59" s="158" t="s">
        <v>51</v>
      </c>
      <c r="F59" s="158" t="s">
        <v>55</v>
      </c>
      <c r="G59" s="82">
        <v>350000</v>
      </c>
      <c r="H59" s="82">
        <v>100000</v>
      </c>
      <c r="I59" s="82">
        <v>100000</v>
      </c>
    </row>
    <row r="60" spans="1:9" s="5" customFormat="1" ht="65.25" customHeight="1" thickBot="1" x14ac:dyDescent="0.3">
      <c r="A60" s="157" t="s">
        <v>62</v>
      </c>
      <c r="B60" s="158" t="s">
        <v>47</v>
      </c>
      <c r="C60" s="158" t="s">
        <v>48</v>
      </c>
      <c r="D60" s="158" t="s">
        <v>141</v>
      </c>
      <c r="E60" s="158" t="s">
        <v>63</v>
      </c>
      <c r="F60" s="158" t="s">
        <v>49</v>
      </c>
      <c r="G60" s="82">
        <f>SUM(G61+G62)</f>
        <v>13031889</v>
      </c>
      <c r="H60" s="82">
        <f>SUM(H61)</f>
        <v>13580796</v>
      </c>
      <c r="I60" s="82">
        <f>SUM(I61)</f>
        <v>14134706</v>
      </c>
    </row>
    <row r="61" spans="1:9" s="5" customFormat="1" ht="33" customHeight="1" thickBot="1" x14ac:dyDescent="0.3">
      <c r="A61" s="157" t="s">
        <v>64</v>
      </c>
      <c r="B61" s="158" t="s">
        <v>47</v>
      </c>
      <c r="C61" s="158" t="s">
        <v>48</v>
      </c>
      <c r="D61" s="158" t="s">
        <v>141</v>
      </c>
      <c r="E61" s="158" t="s">
        <v>63</v>
      </c>
      <c r="F61" s="158" t="s">
        <v>65</v>
      </c>
      <c r="G61" s="82">
        <v>12931889</v>
      </c>
      <c r="H61" s="82">
        <v>13580796</v>
      </c>
      <c r="I61" s="82">
        <v>14134706</v>
      </c>
    </row>
    <row r="62" spans="1:9" s="5" customFormat="1" ht="39.75" customHeight="1" thickBot="1" x14ac:dyDescent="0.3">
      <c r="A62" s="157" t="s">
        <v>54</v>
      </c>
      <c r="B62" s="158" t="s">
        <v>47</v>
      </c>
      <c r="C62" s="158" t="s">
        <v>48</v>
      </c>
      <c r="D62" s="158" t="s">
        <v>141</v>
      </c>
      <c r="E62" s="158" t="s">
        <v>63</v>
      </c>
      <c r="F62" s="158" t="s">
        <v>55</v>
      </c>
      <c r="G62" s="82">
        <v>100000</v>
      </c>
      <c r="H62" s="82">
        <v>0</v>
      </c>
      <c r="I62" s="82">
        <v>0</v>
      </c>
    </row>
    <row r="63" spans="1:9" s="5" customFormat="1" ht="102.75" customHeight="1" thickBot="1" x14ac:dyDescent="0.3">
      <c r="A63" s="155" t="s">
        <v>159</v>
      </c>
      <c r="B63" s="156" t="s">
        <v>47</v>
      </c>
      <c r="C63" s="156" t="s">
        <v>48</v>
      </c>
      <c r="D63" s="156" t="s">
        <v>283</v>
      </c>
      <c r="E63" s="156" t="s">
        <v>49</v>
      </c>
      <c r="F63" s="156" t="s">
        <v>49</v>
      </c>
      <c r="G63" s="81">
        <f>SUM(G64+G66)</f>
        <v>3054492</v>
      </c>
      <c r="H63" s="81">
        <f>SUM(H64+H66)</f>
        <v>3054492</v>
      </c>
      <c r="I63" s="81">
        <f>SUM(I64+I66)</f>
        <v>3054492</v>
      </c>
    </row>
    <row r="64" spans="1:9" s="5" customFormat="1" ht="27" customHeight="1" thickBot="1" x14ac:dyDescent="0.3">
      <c r="A64" s="157" t="s">
        <v>50</v>
      </c>
      <c r="B64" s="158" t="s">
        <v>47</v>
      </c>
      <c r="C64" s="158" t="s">
        <v>48</v>
      </c>
      <c r="D64" s="156" t="s">
        <v>283</v>
      </c>
      <c r="E64" s="158" t="s">
        <v>51</v>
      </c>
      <c r="F64" s="158" t="s">
        <v>49</v>
      </c>
      <c r="G64" s="82">
        <f>SUM(G65)</f>
        <v>2346000</v>
      </c>
      <c r="H64" s="82">
        <f>SUM(H65)</f>
        <v>2346000</v>
      </c>
      <c r="I64" s="82">
        <f>SUM(I65)</f>
        <v>2346000</v>
      </c>
    </row>
    <row r="65" spans="1:9" s="5" customFormat="1" ht="21" customHeight="1" thickBot="1" x14ac:dyDescent="0.3">
      <c r="A65" s="157" t="s">
        <v>52</v>
      </c>
      <c r="B65" s="158" t="s">
        <v>47</v>
      </c>
      <c r="C65" s="158" t="s">
        <v>48</v>
      </c>
      <c r="D65" s="156" t="s">
        <v>283</v>
      </c>
      <c r="E65" s="158" t="s">
        <v>51</v>
      </c>
      <c r="F65" s="158" t="s">
        <v>53</v>
      </c>
      <c r="G65" s="82">
        <v>2346000</v>
      </c>
      <c r="H65" s="82">
        <v>2346000</v>
      </c>
      <c r="I65" s="82">
        <v>2346000</v>
      </c>
    </row>
    <row r="66" spans="1:9" s="5" customFormat="1" ht="68.25" customHeight="1" thickBot="1" x14ac:dyDescent="0.3">
      <c r="A66" s="157" t="s">
        <v>62</v>
      </c>
      <c r="B66" s="158" t="s">
        <v>47</v>
      </c>
      <c r="C66" s="158" t="s">
        <v>48</v>
      </c>
      <c r="D66" s="156" t="s">
        <v>283</v>
      </c>
      <c r="E66" s="158" t="s">
        <v>63</v>
      </c>
      <c r="F66" s="158" t="s">
        <v>49</v>
      </c>
      <c r="G66" s="82">
        <f>SUM(G67)</f>
        <v>708492</v>
      </c>
      <c r="H66" s="82">
        <f>SUM(H67)</f>
        <v>708492</v>
      </c>
      <c r="I66" s="82">
        <f>SUM(I67)</f>
        <v>708492</v>
      </c>
    </row>
    <row r="67" spans="1:9" s="5" customFormat="1" ht="29.25" customHeight="1" thickBot="1" x14ac:dyDescent="0.3">
      <c r="A67" s="157" t="s">
        <v>64</v>
      </c>
      <c r="B67" s="158" t="s">
        <v>47</v>
      </c>
      <c r="C67" s="158" t="s">
        <v>48</v>
      </c>
      <c r="D67" s="156" t="s">
        <v>283</v>
      </c>
      <c r="E67" s="158" t="s">
        <v>63</v>
      </c>
      <c r="F67" s="158" t="s">
        <v>65</v>
      </c>
      <c r="G67" s="82">
        <v>708492</v>
      </c>
      <c r="H67" s="82">
        <v>708492</v>
      </c>
      <c r="I67" s="82">
        <v>708492</v>
      </c>
    </row>
    <row r="68" spans="1:9" s="5" customFormat="1" ht="293.25" customHeight="1" thickBot="1" x14ac:dyDescent="0.3">
      <c r="A68" s="155" t="s">
        <v>142</v>
      </c>
      <c r="B68" s="156" t="s">
        <v>47</v>
      </c>
      <c r="C68" s="156" t="s">
        <v>48</v>
      </c>
      <c r="D68" s="156" t="s">
        <v>143</v>
      </c>
      <c r="E68" s="156" t="s">
        <v>49</v>
      </c>
      <c r="F68" s="156" t="s">
        <v>49</v>
      </c>
      <c r="G68" s="81">
        <f>SUM(G69)</f>
        <v>2890000</v>
      </c>
      <c r="H68" s="81">
        <f>SUM(H69)</f>
        <v>3006000</v>
      </c>
      <c r="I68" s="81">
        <f>SUM(I69)</f>
        <v>3126000</v>
      </c>
    </row>
    <row r="69" spans="1:9" s="5" customFormat="1" ht="32.25" customHeight="1" thickBot="1" x14ac:dyDescent="0.3">
      <c r="A69" s="157" t="s">
        <v>74</v>
      </c>
      <c r="B69" s="158" t="s">
        <v>47</v>
      </c>
      <c r="C69" s="158" t="s">
        <v>48</v>
      </c>
      <c r="D69" s="158" t="s">
        <v>143</v>
      </c>
      <c r="E69" s="158" t="s">
        <v>75</v>
      </c>
      <c r="F69" s="158" t="s">
        <v>49</v>
      </c>
      <c r="G69" s="81">
        <f>SUM(G70:G74)</f>
        <v>2890000</v>
      </c>
      <c r="H69" s="81">
        <f>SUM(H70:H74)</f>
        <v>3006000</v>
      </c>
      <c r="I69" s="81">
        <f>SUM(I70:I74)</f>
        <v>3126000</v>
      </c>
    </row>
    <row r="70" spans="1:9" s="5" customFormat="1" ht="27" customHeight="1" thickBot="1" x14ac:dyDescent="0.3">
      <c r="A70" s="157" t="s">
        <v>66</v>
      </c>
      <c r="B70" s="158" t="s">
        <v>47</v>
      </c>
      <c r="C70" s="158" t="s">
        <v>48</v>
      </c>
      <c r="D70" s="158" t="s">
        <v>143</v>
      </c>
      <c r="E70" s="158" t="s">
        <v>75</v>
      </c>
      <c r="F70" s="158" t="s">
        <v>67</v>
      </c>
      <c r="G70" s="82">
        <v>90000</v>
      </c>
      <c r="H70" s="82">
        <v>90000</v>
      </c>
      <c r="I70" s="82">
        <v>100000</v>
      </c>
    </row>
    <row r="71" spans="1:9" s="5" customFormat="1" ht="30" customHeight="1" thickBot="1" x14ac:dyDescent="0.3">
      <c r="A71" s="157" t="s">
        <v>126</v>
      </c>
      <c r="B71" s="158" t="s">
        <v>47</v>
      </c>
      <c r="C71" s="158" t="s">
        <v>48</v>
      </c>
      <c r="D71" s="158" t="s">
        <v>143</v>
      </c>
      <c r="E71" s="158" t="s">
        <v>75</v>
      </c>
      <c r="F71" s="158" t="s">
        <v>61</v>
      </c>
      <c r="G71" s="82">
        <v>260000</v>
      </c>
      <c r="H71" s="82">
        <v>270000</v>
      </c>
      <c r="I71" s="82">
        <v>280000</v>
      </c>
    </row>
    <row r="72" spans="1:9" s="5" customFormat="1" ht="42.75" customHeight="1" thickBot="1" x14ac:dyDescent="0.3">
      <c r="A72" s="157" t="s">
        <v>70</v>
      </c>
      <c r="B72" s="158" t="s">
        <v>47</v>
      </c>
      <c r="C72" s="158" t="s">
        <v>48</v>
      </c>
      <c r="D72" s="158" t="s">
        <v>143</v>
      </c>
      <c r="E72" s="158" t="s">
        <v>75</v>
      </c>
      <c r="F72" s="158" t="s">
        <v>71</v>
      </c>
      <c r="G72" s="82">
        <v>2465000</v>
      </c>
      <c r="H72" s="82">
        <v>2556000</v>
      </c>
      <c r="I72" s="82">
        <v>2636000</v>
      </c>
    </row>
    <row r="73" spans="1:9" s="5" customFormat="1" ht="47.25" customHeight="1" thickBot="1" x14ac:dyDescent="0.3">
      <c r="A73" s="157" t="s">
        <v>72</v>
      </c>
      <c r="B73" s="158" t="s">
        <v>47</v>
      </c>
      <c r="C73" s="158" t="s">
        <v>48</v>
      </c>
      <c r="D73" s="158" t="s">
        <v>143</v>
      </c>
      <c r="E73" s="158" t="s">
        <v>75</v>
      </c>
      <c r="F73" s="158" t="s">
        <v>73</v>
      </c>
      <c r="G73" s="82">
        <v>50000</v>
      </c>
      <c r="H73" s="82">
        <v>60000</v>
      </c>
      <c r="I73" s="82">
        <v>70000</v>
      </c>
    </row>
    <row r="74" spans="1:9" s="5" customFormat="1" ht="47.25" customHeight="1" thickBot="1" x14ac:dyDescent="0.3">
      <c r="A74" s="157" t="s">
        <v>95</v>
      </c>
      <c r="B74" s="158" t="s">
        <v>47</v>
      </c>
      <c r="C74" s="158" t="s">
        <v>48</v>
      </c>
      <c r="D74" s="158" t="s">
        <v>143</v>
      </c>
      <c r="E74" s="158" t="s">
        <v>75</v>
      </c>
      <c r="F74" s="158" t="s">
        <v>94</v>
      </c>
      <c r="G74" s="82">
        <v>25000</v>
      </c>
      <c r="H74" s="82">
        <v>30000</v>
      </c>
      <c r="I74" s="82">
        <v>40000</v>
      </c>
    </row>
    <row r="75" spans="1:9" s="5" customFormat="1" ht="72" customHeight="1" thickBot="1" x14ac:dyDescent="0.3">
      <c r="A75" s="155" t="s">
        <v>144</v>
      </c>
      <c r="B75" s="156" t="s">
        <v>47</v>
      </c>
      <c r="C75" s="156" t="s">
        <v>48</v>
      </c>
      <c r="D75" s="156" t="s">
        <v>145</v>
      </c>
      <c r="E75" s="156" t="s">
        <v>49</v>
      </c>
      <c r="F75" s="156" t="s">
        <v>49</v>
      </c>
      <c r="G75" s="81">
        <f>SUM(G77)</f>
        <v>3909200</v>
      </c>
      <c r="H75" s="81">
        <f>SUM(H77)</f>
        <v>3903200</v>
      </c>
      <c r="I75" s="81">
        <f>SUM(I77)</f>
        <v>3885200</v>
      </c>
    </row>
    <row r="76" spans="1:9" s="5" customFormat="1" ht="33.75" customHeight="1" thickBot="1" x14ac:dyDescent="0.3">
      <c r="A76" s="157" t="s">
        <v>146</v>
      </c>
      <c r="B76" s="158" t="s">
        <v>47</v>
      </c>
      <c r="C76" s="158" t="s">
        <v>48</v>
      </c>
      <c r="D76" s="158" t="s">
        <v>145</v>
      </c>
      <c r="E76" s="158" t="s">
        <v>75</v>
      </c>
      <c r="F76" s="158" t="s">
        <v>49</v>
      </c>
      <c r="G76" s="82">
        <f>SUM(G77)</f>
        <v>3909200</v>
      </c>
      <c r="H76" s="82">
        <f>SUM(H77)</f>
        <v>3903200</v>
      </c>
      <c r="I76" s="82">
        <f>SUM(I77)</f>
        <v>3885200</v>
      </c>
    </row>
    <row r="77" spans="1:9" s="5" customFormat="1" ht="26.25" customHeight="1" thickBot="1" x14ac:dyDescent="0.3">
      <c r="A77" s="157" t="s">
        <v>96</v>
      </c>
      <c r="B77" s="158" t="s">
        <v>47</v>
      </c>
      <c r="C77" s="158" t="s">
        <v>48</v>
      </c>
      <c r="D77" s="158" t="s">
        <v>145</v>
      </c>
      <c r="E77" s="158" t="s">
        <v>75</v>
      </c>
      <c r="F77" s="158" t="s">
        <v>97</v>
      </c>
      <c r="G77" s="82">
        <v>3909200</v>
      </c>
      <c r="H77" s="82">
        <v>3903200</v>
      </c>
      <c r="I77" s="82">
        <v>3885200</v>
      </c>
    </row>
    <row r="78" spans="1:9" s="5" customFormat="1" ht="107.25" customHeight="1" thickBot="1" x14ac:dyDescent="0.3">
      <c r="A78" s="155" t="s">
        <v>160</v>
      </c>
      <c r="B78" s="156" t="s">
        <v>47</v>
      </c>
      <c r="C78" s="156" t="s">
        <v>48</v>
      </c>
      <c r="D78" s="156" t="s">
        <v>161</v>
      </c>
      <c r="E78" s="156" t="s">
        <v>49</v>
      </c>
      <c r="F78" s="156" t="s">
        <v>49</v>
      </c>
      <c r="G78" s="81">
        <f t="shared" ref="G78:I79" si="0">SUM(G79)</f>
        <v>4785700</v>
      </c>
      <c r="H78" s="81">
        <f t="shared" si="0"/>
        <v>4784700</v>
      </c>
      <c r="I78" s="81">
        <f t="shared" si="0"/>
        <v>4810400</v>
      </c>
    </row>
    <row r="79" spans="1:9" s="5" customFormat="1" ht="33.75" customHeight="1" thickBot="1" x14ac:dyDescent="0.3">
      <c r="A79" s="157" t="s">
        <v>74</v>
      </c>
      <c r="B79" s="158" t="s">
        <v>47</v>
      </c>
      <c r="C79" s="158" t="s">
        <v>48</v>
      </c>
      <c r="D79" s="158" t="s">
        <v>161</v>
      </c>
      <c r="E79" s="158" t="s">
        <v>75</v>
      </c>
      <c r="F79" s="158" t="s">
        <v>49</v>
      </c>
      <c r="G79" s="82">
        <f t="shared" si="0"/>
        <v>4785700</v>
      </c>
      <c r="H79" s="82">
        <f t="shared" si="0"/>
        <v>4784700</v>
      </c>
      <c r="I79" s="82">
        <f t="shared" si="0"/>
        <v>4810400</v>
      </c>
    </row>
    <row r="80" spans="1:9" s="5" customFormat="1" ht="36.75" customHeight="1" thickBot="1" x14ac:dyDescent="0.3">
      <c r="A80" s="157" t="s">
        <v>96</v>
      </c>
      <c r="B80" s="158" t="s">
        <v>47</v>
      </c>
      <c r="C80" s="158" t="s">
        <v>48</v>
      </c>
      <c r="D80" s="158" t="s">
        <v>161</v>
      </c>
      <c r="E80" s="158" t="s">
        <v>75</v>
      </c>
      <c r="F80" s="158" t="s">
        <v>97</v>
      </c>
      <c r="G80" s="82">
        <v>4785700</v>
      </c>
      <c r="H80" s="82">
        <v>4784700</v>
      </c>
      <c r="I80" s="82">
        <v>4810400</v>
      </c>
    </row>
    <row r="81" spans="1:9" s="5" customFormat="1" ht="102.75" customHeight="1" thickBot="1" x14ac:dyDescent="0.3">
      <c r="A81" s="155" t="s">
        <v>221</v>
      </c>
      <c r="B81" s="156" t="s">
        <v>47</v>
      </c>
      <c r="C81" s="156" t="s">
        <v>48</v>
      </c>
      <c r="D81" s="156" t="s">
        <v>220</v>
      </c>
      <c r="E81" s="156" t="s">
        <v>49</v>
      </c>
      <c r="F81" s="156" t="s">
        <v>49</v>
      </c>
      <c r="G81" s="81">
        <f>SUM(G82)</f>
        <v>185000</v>
      </c>
      <c r="H81" s="81">
        <v>0</v>
      </c>
      <c r="I81" s="81">
        <v>0</v>
      </c>
    </row>
    <row r="82" spans="1:9" s="5" customFormat="1" ht="36.75" customHeight="1" thickBot="1" x14ac:dyDescent="0.3">
      <c r="A82" s="157" t="s">
        <v>74</v>
      </c>
      <c r="B82" s="158" t="s">
        <v>47</v>
      </c>
      <c r="C82" s="158" t="s">
        <v>48</v>
      </c>
      <c r="D82" s="158" t="s">
        <v>220</v>
      </c>
      <c r="E82" s="158" t="s">
        <v>75</v>
      </c>
      <c r="F82" s="158" t="s">
        <v>49</v>
      </c>
      <c r="G82" s="82">
        <f>SUM(G83)</f>
        <v>185000</v>
      </c>
      <c r="H82" s="82">
        <v>0</v>
      </c>
      <c r="I82" s="82">
        <v>0</v>
      </c>
    </row>
    <row r="83" spans="1:9" s="5" customFormat="1" ht="36.75" customHeight="1" thickBot="1" x14ac:dyDescent="0.3">
      <c r="A83" s="157" t="s">
        <v>70</v>
      </c>
      <c r="B83" s="158" t="s">
        <v>47</v>
      </c>
      <c r="C83" s="158" t="s">
        <v>48</v>
      </c>
      <c r="D83" s="158" t="s">
        <v>220</v>
      </c>
      <c r="E83" s="158" t="s">
        <v>75</v>
      </c>
      <c r="F83" s="158" t="s">
        <v>71</v>
      </c>
      <c r="G83" s="82">
        <v>185000</v>
      </c>
      <c r="H83" s="82">
        <v>0</v>
      </c>
      <c r="I83" s="82">
        <v>0</v>
      </c>
    </row>
    <row r="84" spans="1:9" s="5" customFormat="1" ht="76.5" customHeight="1" thickBot="1" x14ac:dyDescent="0.3">
      <c r="A84" s="155" t="s">
        <v>254</v>
      </c>
      <c r="B84" s="156" t="s">
        <v>47</v>
      </c>
      <c r="C84" s="156" t="s">
        <v>48</v>
      </c>
      <c r="D84" s="156" t="s">
        <v>253</v>
      </c>
      <c r="E84" s="156" t="s">
        <v>49</v>
      </c>
      <c r="F84" s="156" t="s">
        <v>49</v>
      </c>
      <c r="G84" s="81">
        <v>185000</v>
      </c>
      <c r="H84" s="81">
        <v>0</v>
      </c>
      <c r="I84" s="81">
        <v>0</v>
      </c>
    </row>
    <row r="85" spans="1:9" s="5" customFormat="1" ht="36.75" customHeight="1" thickBot="1" x14ac:dyDescent="0.3">
      <c r="A85" s="157" t="s">
        <v>74</v>
      </c>
      <c r="B85" s="158" t="s">
        <v>47</v>
      </c>
      <c r="C85" s="158" t="s">
        <v>48</v>
      </c>
      <c r="D85" s="156" t="s">
        <v>253</v>
      </c>
      <c r="E85" s="158" t="s">
        <v>75</v>
      </c>
      <c r="F85" s="158" t="s">
        <v>49</v>
      </c>
      <c r="G85" s="82">
        <v>185000</v>
      </c>
      <c r="H85" s="82">
        <v>0</v>
      </c>
      <c r="I85" s="82">
        <v>0</v>
      </c>
    </row>
    <row r="86" spans="1:9" s="5" customFormat="1" ht="36.75" customHeight="1" thickBot="1" x14ac:dyDescent="0.3">
      <c r="A86" s="157" t="s">
        <v>70</v>
      </c>
      <c r="B86" s="158" t="s">
        <v>47</v>
      </c>
      <c r="C86" s="158" t="s">
        <v>48</v>
      </c>
      <c r="D86" s="156" t="s">
        <v>253</v>
      </c>
      <c r="E86" s="158" t="s">
        <v>75</v>
      </c>
      <c r="F86" s="158" t="s">
        <v>71</v>
      </c>
      <c r="G86" s="82">
        <v>185000</v>
      </c>
      <c r="H86" s="82">
        <v>0</v>
      </c>
      <c r="I86" s="82">
        <v>0</v>
      </c>
    </row>
    <row r="87" spans="1:9" s="5" customFormat="1" ht="66" customHeight="1" thickBot="1" x14ac:dyDescent="0.3">
      <c r="A87" s="155" t="s">
        <v>98</v>
      </c>
      <c r="B87" s="156" t="s">
        <v>47</v>
      </c>
      <c r="C87" s="156" t="s">
        <v>48</v>
      </c>
      <c r="D87" s="156" t="s">
        <v>99</v>
      </c>
      <c r="E87" s="156" t="s">
        <v>49</v>
      </c>
      <c r="F87" s="156" t="s">
        <v>49</v>
      </c>
      <c r="G87" s="81">
        <f>SUM(G88)</f>
        <v>2400000</v>
      </c>
      <c r="H87" s="81">
        <f>SUM(H88)</f>
        <v>2500000</v>
      </c>
      <c r="I87" s="81">
        <f>SUM(I88)</f>
        <v>2600000</v>
      </c>
    </row>
    <row r="88" spans="1:9" s="5" customFormat="1" ht="28.5" customHeight="1" thickBot="1" x14ac:dyDescent="0.3">
      <c r="A88" s="157" t="s">
        <v>74</v>
      </c>
      <c r="B88" s="158" t="s">
        <v>47</v>
      </c>
      <c r="C88" s="158" t="s">
        <v>48</v>
      </c>
      <c r="D88" s="158" t="s">
        <v>99</v>
      </c>
      <c r="E88" s="158" t="s">
        <v>75</v>
      </c>
      <c r="F88" s="158" t="s">
        <v>49</v>
      </c>
      <c r="G88" s="82">
        <f t="shared" ref="G88" si="1">SUM(G89)</f>
        <v>2400000</v>
      </c>
      <c r="H88" s="82">
        <f>SUM(H89)</f>
        <v>2500000</v>
      </c>
      <c r="I88" s="82">
        <f>SUM(I89)</f>
        <v>2600000</v>
      </c>
    </row>
    <row r="89" spans="1:9" s="5" customFormat="1" ht="31.5" customHeight="1" thickBot="1" x14ac:dyDescent="0.3">
      <c r="A89" s="157" t="s">
        <v>96</v>
      </c>
      <c r="B89" s="158" t="s">
        <v>47</v>
      </c>
      <c r="C89" s="158" t="s">
        <v>48</v>
      </c>
      <c r="D89" s="158" t="s">
        <v>99</v>
      </c>
      <c r="E89" s="158" t="s">
        <v>75</v>
      </c>
      <c r="F89" s="158" t="s">
        <v>97</v>
      </c>
      <c r="G89" s="82">
        <v>2400000</v>
      </c>
      <c r="H89" s="82">
        <v>2500000</v>
      </c>
      <c r="I89" s="82">
        <v>2600000</v>
      </c>
    </row>
    <row r="90" spans="1:9" s="5" customFormat="1" ht="79.5" customHeight="1" thickBot="1" x14ac:dyDescent="0.3">
      <c r="A90" s="155" t="s">
        <v>144</v>
      </c>
      <c r="B90" s="156" t="s">
        <v>162</v>
      </c>
      <c r="C90" s="156" t="s">
        <v>163</v>
      </c>
      <c r="D90" s="156" t="s">
        <v>145</v>
      </c>
      <c r="E90" s="156" t="s">
        <v>49</v>
      </c>
      <c r="F90" s="156" t="s">
        <v>49</v>
      </c>
      <c r="G90" s="81">
        <f t="shared" ref="G90:I91" si="2">SUM(G91)</f>
        <v>720000</v>
      </c>
      <c r="H90" s="81">
        <f t="shared" si="2"/>
        <v>726000</v>
      </c>
      <c r="I90" s="81">
        <f t="shared" si="2"/>
        <v>744000</v>
      </c>
    </row>
    <row r="91" spans="1:9" s="5" customFormat="1" ht="70.5" customHeight="1" thickBot="1" x14ac:dyDescent="0.3">
      <c r="A91" s="157" t="s">
        <v>164</v>
      </c>
      <c r="B91" s="158" t="s">
        <v>162</v>
      </c>
      <c r="C91" s="158" t="s">
        <v>163</v>
      </c>
      <c r="D91" s="158" t="s">
        <v>145</v>
      </c>
      <c r="E91" s="158" t="s">
        <v>118</v>
      </c>
      <c r="F91" s="158" t="s">
        <v>49</v>
      </c>
      <c r="G91" s="82">
        <f t="shared" si="2"/>
        <v>720000</v>
      </c>
      <c r="H91" s="82">
        <f t="shared" si="2"/>
        <v>726000</v>
      </c>
      <c r="I91" s="82">
        <f t="shared" si="2"/>
        <v>744000</v>
      </c>
    </row>
    <row r="92" spans="1:9" s="5" customFormat="1" ht="45.75" customHeight="1" thickBot="1" x14ac:dyDescent="0.3">
      <c r="A92" s="157" t="s">
        <v>165</v>
      </c>
      <c r="B92" s="158" t="s">
        <v>162</v>
      </c>
      <c r="C92" s="158" t="s">
        <v>163</v>
      </c>
      <c r="D92" s="158" t="s">
        <v>145</v>
      </c>
      <c r="E92" s="158" t="s">
        <v>118</v>
      </c>
      <c r="F92" s="158" t="s">
        <v>166</v>
      </c>
      <c r="G92" s="82">
        <v>720000</v>
      </c>
      <c r="H92" s="82">
        <v>726000</v>
      </c>
      <c r="I92" s="82">
        <v>744000</v>
      </c>
    </row>
    <row r="93" spans="1:9" s="5" customFormat="1" ht="42" customHeight="1" thickBot="1" x14ac:dyDescent="0.3">
      <c r="A93" s="155" t="s">
        <v>88</v>
      </c>
      <c r="B93" s="156" t="s">
        <v>47</v>
      </c>
      <c r="C93" s="156" t="s">
        <v>48</v>
      </c>
      <c r="D93" s="156" t="s">
        <v>87</v>
      </c>
      <c r="E93" s="156" t="s">
        <v>49</v>
      </c>
      <c r="F93" s="156" t="s">
        <v>49</v>
      </c>
      <c r="G93" s="81">
        <f>SUM(G94)</f>
        <v>280200</v>
      </c>
      <c r="H93" s="81">
        <f>SUM(H94)</f>
        <v>290300</v>
      </c>
      <c r="I93" s="81">
        <f>SUM(I94)</f>
        <v>302000</v>
      </c>
    </row>
    <row r="94" spans="1:9" s="5" customFormat="1" ht="29.25" customHeight="1" thickBot="1" x14ac:dyDescent="0.3">
      <c r="A94" s="157" t="s">
        <v>74</v>
      </c>
      <c r="B94" s="158" t="s">
        <v>47</v>
      </c>
      <c r="C94" s="158" t="s">
        <v>48</v>
      </c>
      <c r="D94" s="158" t="s">
        <v>87</v>
      </c>
      <c r="E94" s="158" t="s">
        <v>75</v>
      </c>
      <c r="F94" s="158" t="s">
        <v>49</v>
      </c>
      <c r="G94" s="82">
        <f>SUM(G95:G99)</f>
        <v>280200</v>
      </c>
      <c r="H94" s="82">
        <f>SUM(H95:H99)</f>
        <v>290300</v>
      </c>
      <c r="I94" s="82">
        <f>SUM(I95:I99)</f>
        <v>302000</v>
      </c>
    </row>
    <row r="95" spans="1:9" s="5" customFormat="1" ht="15.75" thickBot="1" x14ac:dyDescent="0.3">
      <c r="A95" s="157" t="s">
        <v>89</v>
      </c>
      <c r="B95" s="158" t="s">
        <v>47</v>
      </c>
      <c r="C95" s="158" t="s">
        <v>48</v>
      </c>
      <c r="D95" s="158" t="s">
        <v>87</v>
      </c>
      <c r="E95" s="158" t="s">
        <v>75</v>
      </c>
      <c r="F95" s="158" t="s">
        <v>90</v>
      </c>
      <c r="G95" s="82">
        <v>58200</v>
      </c>
      <c r="H95" s="82">
        <v>60000</v>
      </c>
      <c r="I95" s="82">
        <v>63000</v>
      </c>
    </row>
    <row r="96" spans="1:9" s="5" customFormat="1" ht="15.75" thickBot="1" x14ac:dyDescent="0.3">
      <c r="A96" s="157" t="s">
        <v>60</v>
      </c>
      <c r="B96" s="158" t="s">
        <v>47</v>
      </c>
      <c r="C96" s="158" t="s">
        <v>48</v>
      </c>
      <c r="D96" s="158" t="s">
        <v>87</v>
      </c>
      <c r="E96" s="158" t="s">
        <v>75</v>
      </c>
      <c r="F96" s="158" t="s">
        <v>61</v>
      </c>
      <c r="G96" s="82">
        <v>13600</v>
      </c>
      <c r="H96" s="82">
        <v>14000</v>
      </c>
      <c r="I96" s="82">
        <v>15000</v>
      </c>
    </row>
    <row r="97" spans="1:9" s="5" customFormat="1" ht="15.75" thickBot="1" x14ac:dyDescent="0.3">
      <c r="A97" s="157" t="s">
        <v>91</v>
      </c>
      <c r="B97" s="158" t="s">
        <v>47</v>
      </c>
      <c r="C97" s="158" t="s">
        <v>48</v>
      </c>
      <c r="D97" s="158" t="s">
        <v>87</v>
      </c>
      <c r="E97" s="158" t="s">
        <v>75</v>
      </c>
      <c r="F97" s="158" t="s">
        <v>92</v>
      </c>
      <c r="G97" s="82">
        <v>5700</v>
      </c>
      <c r="H97" s="82">
        <v>6000</v>
      </c>
      <c r="I97" s="82">
        <v>6000</v>
      </c>
    </row>
    <row r="98" spans="1:9" s="5" customFormat="1" ht="37.5" thickBot="1" x14ac:dyDescent="0.3">
      <c r="A98" s="157" t="s">
        <v>72</v>
      </c>
      <c r="B98" s="158" t="s">
        <v>47</v>
      </c>
      <c r="C98" s="158" t="s">
        <v>48</v>
      </c>
      <c r="D98" s="158" t="s">
        <v>87</v>
      </c>
      <c r="E98" s="158" t="s">
        <v>75</v>
      </c>
      <c r="F98" s="158" t="s">
        <v>73</v>
      </c>
      <c r="G98" s="82">
        <v>55200</v>
      </c>
      <c r="H98" s="82">
        <v>57000</v>
      </c>
      <c r="I98" s="82">
        <v>59000</v>
      </c>
    </row>
    <row r="99" spans="1:9" s="5" customFormat="1" ht="61.5" thickBot="1" x14ac:dyDescent="0.3">
      <c r="A99" s="157" t="s">
        <v>93</v>
      </c>
      <c r="B99" s="158" t="s">
        <v>47</v>
      </c>
      <c r="C99" s="158" t="s">
        <v>48</v>
      </c>
      <c r="D99" s="158" t="s">
        <v>87</v>
      </c>
      <c r="E99" s="158" t="s">
        <v>75</v>
      </c>
      <c r="F99" s="158" t="s">
        <v>94</v>
      </c>
      <c r="G99" s="82">
        <v>147500</v>
      </c>
      <c r="H99" s="82">
        <v>153300</v>
      </c>
      <c r="I99" s="82">
        <v>159000</v>
      </c>
    </row>
    <row r="100" spans="1:9" s="5" customFormat="1" ht="49.5" thickBot="1" x14ac:dyDescent="0.3">
      <c r="A100" s="155" t="s">
        <v>100</v>
      </c>
      <c r="B100" s="156" t="s">
        <v>47</v>
      </c>
      <c r="C100" s="156" t="s">
        <v>285</v>
      </c>
      <c r="D100" s="156" t="s">
        <v>44</v>
      </c>
      <c r="E100" s="156" t="s">
        <v>49</v>
      </c>
      <c r="F100" s="156" t="s">
        <v>49</v>
      </c>
      <c r="G100" s="81">
        <f>SUM(G101+G103+G105+G111)</f>
        <v>507081</v>
      </c>
      <c r="H100" s="81">
        <f>SUM(H101+H103+H105+H111)</f>
        <v>526000</v>
      </c>
      <c r="I100" s="81">
        <f>SUM(I101+I103+I105+I111)</f>
        <v>547000</v>
      </c>
    </row>
    <row r="101" spans="1:9" s="5" customFormat="1" ht="35.25" customHeight="1" thickBot="1" x14ac:dyDescent="0.3">
      <c r="A101" s="157" t="s">
        <v>50</v>
      </c>
      <c r="B101" s="158" t="s">
        <v>47</v>
      </c>
      <c r="C101" s="158" t="s">
        <v>285</v>
      </c>
      <c r="D101" s="158" t="s">
        <v>44</v>
      </c>
      <c r="E101" s="158" t="s">
        <v>51</v>
      </c>
      <c r="F101" s="158" t="s">
        <v>49</v>
      </c>
      <c r="G101" s="82">
        <f>SUM(G102)</f>
        <v>18230</v>
      </c>
      <c r="H101" s="82">
        <f>SUM(H102)</f>
        <v>19000</v>
      </c>
      <c r="I101" s="82">
        <f>SUM(I102)</f>
        <v>20000</v>
      </c>
    </row>
    <row r="102" spans="1:9" s="5" customFormat="1" ht="15.75" thickBot="1" x14ac:dyDescent="0.3">
      <c r="A102" s="157" t="s">
        <v>52</v>
      </c>
      <c r="B102" s="158" t="s">
        <v>47</v>
      </c>
      <c r="C102" s="158" t="s">
        <v>285</v>
      </c>
      <c r="D102" s="158" t="s">
        <v>44</v>
      </c>
      <c r="E102" s="158" t="s">
        <v>51</v>
      </c>
      <c r="F102" s="158" t="s">
        <v>53</v>
      </c>
      <c r="G102" s="82">
        <v>18230</v>
      </c>
      <c r="H102" s="82">
        <v>19000</v>
      </c>
      <c r="I102" s="82">
        <v>20000</v>
      </c>
    </row>
    <row r="103" spans="1:9" s="5" customFormat="1" ht="73.5" thickBot="1" x14ac:dyDescent="0.3">
      <c r="A103" s="157" t="s">
        <v>62</v>
      </c>
      <c r="B103" s="158" t="s">
        <v>47</v>
      </c>
      <c r="C103" s="158" t="s">
        <v>285</v>
      </c>
      <c r="D103" s="158" t="s">
        <v>44</v>
      </c>
      <c r="E103" s="158" t="s">
        <v>63</v>
      </c>
      <c r="F103" s="158" t="s">
        <v>49</v>
      </c>
      <c r="G103" s="82">
        <f>SUM(G104)</f>
        <v>5505</v>
      </c>
      <c r="H103" s="82">
        <f>SUM(H104)</f>
        <v>5700</v>
      </c>
      <c r="I103" s="82">
        <f>SUM(I104)</f>
        <v>6000</v>
      </c>
    </row>
    <row r="104" spans="1:9" s="5" customFormat="1" ht="25.5" thickBot="1" x14ac:dyDescent="0.3">
      <c r="A104" s="157" t="s">
        <v>64</v>
      </c>
      <c r="B104" s="158" t="s">
        <v>47</v>
      </c>
      <c r="C104" s="158" t="s">
        <v>285</v>
      </c>
      <c r="D104" s="158" t="s">
        <v>44</v>
      </c>
      <c r="E104" s="158" t="s">
        <v>63</v>
      </c>
      <c r="F104" s="158" t="s">
        <v>65</v>
      </c>
      <c r="G104" s="82">
        <v>5505</v>
      </c>
      <c r="H104" s="82">
        <v>5700</v>
      </c>
      <c r="I104" s="82">
        <v>6000</v>
      </c>
    </row>
    <row r="105" spans="1:9" s="5" customFormat="1" ht="36" customHeight="1" thickBot="1" x14ac:dyDescent="0.3">
      <c r="A105" s="157" t="s">
        <v>74</v>
      </c>
      <c r="B105" s="158" t="s">
        <v>47</v>
      </c>
      <c r="C105" s="158" t="s">
        <v>285</v>
      </c>
      <c r="D105" s="158" t="s">
        <v>44</v>
      </c>
      <c r="E105" s="158" t="s">
        <v>75</v>
      </c>
      <c r="F105" s="158" t="s">
        <v>49</v>
      </c>
      <c r="G105" s="82">
        <f>SUM(G106:G110)</f>
        <v>398246</v>
      </c>
      <c r="H105" s="82">
        <f>SUM(H106:H110)</f>
        <v>413300</v>
      </c>
      <c r="I105" s="82">
        <f>SUM(I106:I110)</f>
        <v>429000</v>
      </c>
    </row>
    <row r="106" spans="1:9" s="5" customFormat="1" ht="15.75" thickBot="1" x14ac:dyDescent="0.3">
      <c r="A106" s="157" t="s">
        <v>91</v>
      </c>
      <c r="B106" s="158" t="s">
        <v>47</v>
      </c>
      <c r="C106" s="158" t="s">
        <v>285</v>
      </c>
      <c r="D106" s="158" t="s">
        <v>44</v>
      </c>
      <c r="E106" s="158" t="s">
        <v>75</v>
      </c>
      <c r="F106" s="158" t="s">
        <v>92</v>
      </c>
      <c r="G106" s="82">
        <v>5000</v>
      </c>
      <c r="H106" s="82">
        <v>5000</v>
      </c>
      <c r="I106" s="82">
        <v>5000</v>
      </c>
    </row>
    <row r="107" spans="1:9" s="5" customFormat="1" ht="49.5" thickBot="1" x14ac:dyDescent="0.3">
      <c r="A107" s="157" t="s">
        <v>78</v>
      </c>
      <c r="B107" s="158" t="s">
        <v>47</v>
      </c>
      <c r="C107" s="158" t="s">
        <v>285</v>
      </c>
      <c r="D107" s="158" t="s">
        <v>44</v>
      </c>
      <c r="E107" s="158" t="s">
        <v>75</v>
      </c>
      <c r="F107" s="158" t="s">
        <v>79</v>
      </c>
      <c r="G107" s="82">
        <v>7000</v>
      </c>
      <c r="H107" s="82">
        <v>7000</v>
      </c>
      <c r="I107" s="82">
        <v>7000</v>
      </c>
    </row>
    <row r="108" spans="1:9" s="5" customFormat="1" ht="25.5" thickBot="1" x14ac:dyDescent="0.3">
      <c r="A108" s="157" t="s">
        <v>96</v>
      </c>
      <c r="B108" s="158" t="s">
        <v>47</v>
      </c>
      <c r="C108" s="158" t="s">
        <v>285</v>
      </c>
      <c r="D108" s="158" t="s">
        <v>44</v>
      </c>
      <c r="E108" s="158" t="s">
        <v>75</v>
      </c>
      <c r="F108" s="158" t="s">
        <v>97</v>
      </c>
      <c r="G108" s="82">
        <v>359086</v>
      </c>
      <c r="H108" s="82">
        <v>373000</v>
      </c>
      <c r="I108" s="82">
        <v>388000</v>
      </c>
    </row>
    <row r="109" spans="1:9" s="5" customFormat="1" ht="37.5" thickBot="1" x14ac:dyDescent="0.3">
      <c r="A109" s="157" t="s">
        <v>72</v>
      </c>
      <c r="B109" s="158" t="s">
        <v>47</v>
      </c>
      <c r="C109" s="158" t="s">
        <v>285</v>
      </c>
      <c r="D109" s="158" t="s">
        <v>44</v>
      </c>
      <c r="E109" s="158" t="s">
        <v>75</v>
      </c>
      <c r="F109" s="158" t="s">
        <v>73</v>
      </c>
      <c r="G109" s="82">
        <v>4210</v>
      </c>
      <c r="H109" s="82">
        <v>4300</v>
      </c>
      <c r="I109" s="82">
        <v>5000</v>
      </c>
    </row>
    <row r="110" spans="1:9" s="5" customFormat="1" ht="61.5" thickBot="1" x14ac:dyDescent="0.3">
      <c r="A110" s="157" t="s">
        <v>93</v>
      </c>
      <c r="B110" s="158" t="s">
        <v>47</v>
      </c>
      <c r="C110" s="158" t="s">
        <v>285</v>
      </c>
      <c r="D110" s="158" t="s">
        <v>44</v>
      </c>
      <c r="E110" s="158" t="s">
        <v>75</v>
      </c>
      <c r="F110" s="158" t="s">
        <v>94</v>
      </c>
      <c r="G110" s="82">
        <v>22950</v>
      </c>
      <c r="H110" s="82">
        <v>24000</v>
      </c>
      <c r="I110" s="82">
        <v>24000</v>
      </c>
    </row>
    <row r="111" spans="1:9" s="5" customFormat="1" ht="61.5" thickBot="1" x14ac:dyDescent="0.3">
      <c r="A111" s="157" t="s">
        <v>164</v>
      </c>
      <c r="B111" s="158" t="s">
        <v>47</v>
      </c>
      <c r="C111" s="158" t="s">
        <v>285</v>
      </c>
      <c r="D111" s="158" t="s">
        <v>44</v>
      </c>
      <c r="E111" s="158" t="s">
        <v>118</v>
      </c>
      <c r="F111" s="158" t="s">
        <v>49</v>
      </c>
      <c r="G111" s="82">
        <f>SUM(G112)</f>
        <v>85100</v>
      </c>
      <c r="H111" s="82">
        <f>SUM(H112)</f>
        <v>88000</v>
      </c>
      <c r="I111" s="82">
        <f>SUM(I112)</f>
        <v>92000</v>
      </c>
    </row>
    <row r="112" spans="1:9" s="5" customFormat="1" ht="37.5" thickBot="1" x14ac:dyDescent="0.3">
      <c r="A112" s="157" t="s">
        <v>172</v>
      </c>
      <c r="B112" s="158" t="s">
        <v>47</v>
      </c>
      <c r="C112" s="158" t="s">
        <v>285</v>
      </c>
      <c r="D112" s="158" t="s">
        <v>44</v>
      </c>
      <c r="E112" s="158" t="s">
        <v>118</v>
      </c>
      <c r="F112" s="158" t="s">
        <v>119</v>
      </c>
      <c r="G112" s="82">
        <v>85100</v>
      </c>
      <c r="H112" s="82">
        <v>88000</v>
      </c>
      <c r="I112" s="82">
        <v>92000</v>
      </c>
    </row>
    <row r="113" spans="1:9" s="5" customFormat="1" ht="37.5" thickBot="1" x14ac:dyDescent="0.3">
      <c r="A113" s="155" t="s">
        <v>194</v>
      </c>
      <c r="B113" s="156" t="s">
        <v>47</v>
      </c>
      <c r="C113" s="156" t="s">
        <v>285</v>
      </c>
      <c r="D113" s="156" t="s">
        <v>41</v>
      </c>
      <c r="E113" s="156" t="s">
        <v>49</v>
      </c>
      <c r="F113" s="156" t="s">
        <v>49</v>
      </c>
      <c r="G113" s="81">
        <f>SUM(G114+G116+G118+G124)</f>
        <v>200406</v>
      </c>
      <c r="H113" s="81">
        <f>SUM(H114+H116+H118+H124)</f>
        <v>206300</v>
      </c>
      <c r="I113" s="81">
        <f>SUM(I114+I116+I118+I124)</f>
        <v>217500</v>
      </c>
    </row>
    <row r="114" spans="1:9" s="5" customFormat="1" ht="25.5" thickBot="1" x14ac:dyDescent="0.3">
      <c r="A114" s="157" t="s">
        <v>50</v>
      </c>
      <c r="B114" s="158" t="s">
        <v>47</v>
      </c>
      <c r="C114" s="158" t="s">
        <v>285</v>
      </c>
      <c r="D114" s="158" t="s">
        <v>41</v>
      </c>
      <c r="E114" s="158" t="s">
        <v>51</v>
      </c>
      <c r="F114" s="158" t="s">
        <v>49</v>
      </c>
      <c r="G114" s="82">
        <f>SUM(G115)</f>
        <v>34260</v>
      </c>
      <c r="H114" s="82">
        <f>SUM(H115)</f>
        <v>35000</v>
      </c>
      <c r="I114" s="82">
        <f>SUM(I115)</f>
        <v>36000</v>
      </c>
    </row>
    <row r="115" spans="1:9" s="5" customFormat="1" ht="15.75" thickBot="1" x14ac:dyDescent="0.3">
      <c r="A115" s="157" t="s">
        <v>52</v>
      </c>
      <c r="B115" s="158" t="s">
        <v>47</v>
      </c>
      <c r="C115" s="158" t="s">
        <v>285</v>
      </c>
      <c r="D115" s="158" t="s">
        <v>41</v>
      </c>
      <c r="E115" s="158" t="s">
        <v>51</v>
      </c>
      <c r="F115" s="158" t="s">
        <v>53</v>
      </c>
      <c r="G115" s="82">
        <v>34260</v>
      </c>
      <c r="H115" s="82">
        <v>35000</v>
      </c>
      <c r="I115" s="82">
        <v>36000</v>
      </c>
    </row>
    <row r="116" spans="1:9" s="5" customFormat="1" ht="27" customHeight="1" thickBot="1" x14ac:dyDescent="0.3">
      <c r="A116" s="157" t="s">
        <v>62</v>
      </c>
      <c r="B116" s="158" t="s">
        <v>47</v>
      </c>
      <c r="C116" s="158" t="s">
        <v>285</v>
      </c>
      <c r="D116" s="158" t="s">
        <v>41</v>
      </c>
      <c r="E116" s="158" t="s">
        <v>63</v>
      </c>
      <c r="F116" s="158" t="s">
        <v>49</v>
      </c>
      <c r="G116" s="82">
        <f>SUM(G117)</f>
        <v>10346</v>
      </c>
      <c r="H116" s="82">
        <f>SUM(H117)</f>
        <v>10700</v>
      </c>
      <c r="I116" s="82">
        <f>SUM(I117)</f>
        <v>11200</v>
      </c>
    </row>
    <row r="117" spans="1:9" s="5" customFormat="1" ht="25.5" thickBot="1" x14ac:dyDescent="0.3">
      <c r="A117" s="157" t="s">
        <v>64</v>
      </c>
      <c r="B117" s="158" t="s">
        <v>47</v>
      </c>
      <c r="C117" s="158" t="s">
        <v>285</v>
      </c>
      <c r="D117" s="158" t="s">
        <v>41</v>
      </c>
      <c r="E117" s="158" t="s">
        <v>63</v>
      </c>
      <c r="F117" s="158" t="s">
        <v>65</v>
      </c>
      <c r="G117" s="82">
        <v>10346</v>
      </c>
      <c r="H117" s="82">
        <v>10700</v>
      </c>
      <c r="I117" s="82">
        <v>11200</v>
      </c>
    </row>
    <row r="118" spans="1:9" s="5" customFormat="1" ht="39.75" customHeight="1" thickBot="1" x14ac:dyDescent="0.3">
      <c r="A118" s="157" t="s">
        <v>74</v>
      </c>
      <c r="B118" s="158" t="s">
        <v>47</v>
      </c>
      <c r="C118" s="158" t="s">
        <v>285</v>
      </c>
      <c r="D118" s="158" t="s">
        <v>41</v>
      </c>
      <c r="E118" s="158" t="s">
        <v>75</v>
      </c>
      <c r="F118" s="158" t="s">
        <v>49</v>
      </c>
      <c r="G118" s="82">
        <f>SUM(G119:G123)</f>
        <v>109900</v>
      </c>
      <c r="H118" s="82">
        <f>SUM(H119:H123)</f>
        <v>112900</v>
      </c>
      <c r="I118" s="82">
        <f>SUM(I119:I123)</f>
        <v>120700</v>
      </c>
    </row>
    <row r="119" spans="1:9" s="5" customFormat="1" ht="15.75" thickBot="1" x14ac:dyDescent="0.3">
      <c r="A119" s="157" t="s">
        <v>91</v>
      </c>
      <c r="B119" s="158" t="s">
        <v>47</v>
      </c>
      <c r="C119" s="158" t="s">
        <v>285</v>
      </c>
      <c r="D119" s="158" t="s">
        <v>41</v>
      </c>
      <c r="E119" s="158" t="s">
        <v>75</v>
      </c>
      <c r="F119" s="158" t="s">
        <v>92</v>
      </c>
      <c r="G119" s="39">
        <v>6000</v>
      </c>
      <c r="H119" s="39">
        <v>6000</v>
      </c>
      <c r="I119" s="39">
        <v>6000</v>
      </c>
    </row>
    <row r="120" spans="1:9" s="5" customFormat="1" ht="49.5" thickBot="1" x14ac:dyDescent="0.3">
      <c r="A120" s="157" t="s">
        <v>78</v>
      </c>
      <c r="B120" s="158" t="s">
        <v>47</v>
      </c>
      <c r="C120" s="158" t="s">
        <v>285</v>
      </c>
      <c r="D120" s="158" t="s">
        <v>41</v>
      </c>
      <c r="E120" s="158" t="s">
        <v>75</v>
      </c>
      <c r="F120" s="158" t="s">
        <v>79</v>
      </c>
      <c r="G120" s="39">
        <v>12000</v>
      </c>
      <c r="H120" s="39">
        <v>12000</v>
      </c>
      <c r="I120" s="39">
        <v>13000</v>
      </c>
    </row>
    <row r="121" spans="1:9" s="5" customFormat="1" ht="25.5" thickBot="1" x14ac:dyDescent="0.3">
      <c r="A121" s="157" t="s">
        <v>96</v>
      </c>
      <c r="B121" s="158" t="s">
        <v>47</v>
      </c>
      <c r="C121" s="158" t="s">
        <v>285</v>
      </c>
      <c r="D121" s="158" t="s">
        <v>41</v>
      </c>
      <c r="E121" s="158" t="s">
        <v>75</v>
      </c>
      <c r="F121" s="158" t="s">
        <v>97</v>
      </c>
      <c r="G121" s="82">
        <v>45000</v>
      </c>
      <c r="H121" s="82">
        <v>46100</v>
      </c>
      <c r="I121" s="82">
        <v>51000</v>
      </c>
    </row>
    <row r="122" spans="1:9" s="5" customFormat="1" ht="37.5" thickBot="1" x14ac:dyDescent="0.3">
      <c r="A122" s="157" t="s">
        <v>72</v>
      </c>
      <c r="B122" s="158" t="s">
        <v>47</v>
      </c>
      <c r="C122" s="158" t="s">
        <v>285</v>
      </c>
      <c r="D122" s="158" t="s">
        <v>41</v>
      </c>
      <c r="E122" s="158" t="s">
        <v>75</v>
      </c>
      <c r="F122" s="158" t="s">
        <v>73</v>
      </c>
      <c r="G122" s="82">
        <v>7300</v>
      </c>
      <c r="H122" s="82">
        <v>7600</v>
      </c>
      <c r="I122" s="82">
        <v>7900</v>
      </c>
    </row>
    <row r="123" spans="1:9" s="5" customFormat="1" ht="61.5" thickBot="1" x14ac:dyDescent="0.3">
      <c r="A123" s="157" t="s">
        <v>93</v>
      </c>
      <c r="B123" s="158" t="s">
        <v>47</v>
      </c>
      <c r="C123" s="158" t="s">
        <v>285</v>
      </c>
      <c r="D123" s="158" t="s">
        <v>41</v>
      </c>
      <c r="E123" s="158" t="s">
        <v>75</v>
      </c>
      <c r="F123" s="158" t="s">
        <v>94</v>
      </c>
      <c r="G123" s="82">
        <v>39600</v>
      </c>
      <c r="H123" s="82">
        <v>41200</v>
      </c>
      <c r="I123" s="82">
        <v>42800</v>
      </c>
    </row>
    <row r="124" spans="1:9" s="5" customFormat="1" ht="61.5" thickBot="1" x14ac:dyDescent="0.3">
      <c r="A124" s="157" t="s">
        <v>164</v>
      </c>
      <c r="B124" s="158" t="s">
        <v>47</v>
      </c>
      <c r="C124" s="158" t="s">
        <v>285</v>
      </c>
      <c r="D124" s="158" t="s">
        <v>41</v>
      </c>
      <c r="E124" s="158" t="s">
        <v>118</v>
      </c>
      <c r="F124" s="158" t="s">
        <v>49</v>
      </c>
      <c r="G124" s="82">
        <f>SUM(G125)</f>
        <v>45900</v>
      </c>
      <c r="H124" s="82">
        <f>SUM(H125)</f>
        <v>47700</v>
      </c>
      <c r="I124" s="82">
        <f>SUM(I125)</f>
        <v>49600</v>
      </c>
    </row>
    <row r="125" spans="1:9" s="5" customFormat="1" ht="36.75" customHeight="1" thickBot="1" x14ac:dyDescent="0.3">
      <c r="A125" s="157" t="s">
        <v>172</v>
      </c>
      <c r="B125" s="158" t="s">
        <v>47</v>
      </c>
      <c r="C125" s="158" t="s">
        <v>285</v>
      </c>
      <c r="D125" s="158" t="s">
        <v>41</v>
      </c>
      <c r="E125" s="158" t="s">
        <v>118</v>
      </c>
      <c r="F125" s="158" t="s">
        <v>119</v>
      </c>
      <c r="G125" s="82">
        <v>45900</v>
      </c>
      <c r="H125" s="82">
        <v>47700</v>
      </c>
      <c r="I125" s="82">
        <v>49600</v>
      </c>
    </row>
    <row r="126" spans="1:9" s="5" customFormat="1" ht="41.25" customHeight="1" thickBot="1" x14ac:dyDescent="0.3">
      <c r="A126" s="155" t="s">
        <v>195</v>
      </c>
      <c r="B126" s="156" t="s">
        <v>47</v>
      </c>
      <c r="C126" s="156" t="s">
        <v>285</v>
      </c>
      <c r="D126" s="156" t="s">
        <v>148</v>
      </c>
      <c r="E126" s="156" t="s">
        <v>49</v>
      </c>
      <c r="F126" s="156" t="s">
        <v>49</v>
      </c>
      <c r="G126" s="81">
        <f>SUM(G127+G129)</f>
        <v>801000</v>
      </c>
      <c r="H126" s="81">
        <f>SUM(H127+H129)</f>
        <v>810000</v>
      </c>
      <c r="I126" s="81">
        <f>SUM(I127+I129)</f>
        <v>830000</v>
      </c>
    </row>
    <row r="127" spans="1:9" s="5" customFormat="1" ht="33" customHeight="1" thickBot="1" x14ac:dyDescent="0.3">
      <c r="A127" s="157" t="s">
        <v>74</v>
      </c>
      <c r="B127" s="158" t="s">
        <v>47</v>
      </c>
      <c r="C127" s="158" t="s">
        <v>285</v>
      </c>
      <c r="D127" s="158" t="s">
        <v>148</v>
      </c>
      <c r="E127" s="158" t="s">
        <v>75</v>
      </c>
      <c r="F127" s="158" t="s">
        <v>49</v>
      </c>
      <c r="G127" s="82">
        <f>SUM(G128)</f>
        <v>485000</v>
      </c>
      <c r="H127" s="82">
        <f>SUM(H128)</f>
        <v>490000</v>
      </c>
      <c r="I127" s="82">
        <f>SUM(I128)</f>
        <v>500000</v>
      </c>
    </row>
    <row r="128" spans="1:9" s="5" customFormat="1" ht="33.75" customHeight="1" thickBot="1" x14ac:dyDescent="0.3">
      <c r="A128" s="157" t="s">
        <v>96</v>
      </c>
      <c r="B128" s="158" t="s">
        <v>47</v>
      </c>
      <c r="C128" s="158" t="s">
        <v>285</v>
      </c>
      <c r="D128" s="158" t="s">
        <v>148</v>
      </c>
      <c r="E128" s="158" t="s">
        <v>75</v>
      </c>
      <c r="F128" s="158" t="s">
        <v>97</v>
      </c>
      <c r="G128" s="82">
        <v>485000</v>
      </c>
      <c r="H128" s="82">
        <v>490000</v>
      </c>
      <c r="I128" s="82">
        <v>500000</v>
      </c>
    </row>
    <row r="129" spans="1:10" s="5" customFormat="1" ht="81.75" customHeight="1" thickBot="1" x14ac:dyDescent="0.3">
      <c r="A129" s="155" t="s">
        <v>164</v>
      </c>
      <c r="B129" s="158" t="s">
        <v>47</v>
      </c>
      <c r="C129" s="158" t="s">
        <v>285</v>
      </c>
      <c r="D129" s="158" t="s">
        <v>148</v>
      </c>
      <c r="E129" s="158" t="s">
        <v>118</v>
      </c>
      <c r="F129" s="158" t="s">
        <v>49</v>
      </c>
      <c r="G129" s="82">
        <f>SUM(G130)</f>
        <v>316000</v>
      </c>
      <c r="H129" s="82">
        <f>SUM(H130)</f>
        <v>320000</v>
      </c>
      <c r="I129" s="82">
        <f>SUM(I130)</f>
        <v>330000</v>
      </c>
    </row>
    <row r="130" spans="1:10" s="5" customFormat="1" ht="47.25" customHeight="1" thickBot="1" x14ac:dyDescent="0.3">
      <c r="A130" s="157" t="s">
        <v>172</v>
      </c>
      <c r="B130" s="158" t="s">
        <v>47</v>
      </c>
      <c r="C130" s="158" t="s">
        <v>285</v>
      </c>
      <c r="D130" s="158" t="s">
        <v>148</v>
      </c>
      <c r="E130" s="158" t="s">
        <v>118</v>
      </c>
      <c r="F130" s="158" t="s">
        <v>119</v>
      </c>
      <c r="G130" s="82">
        <v>316000</v>
      </c>
      <c r="H130" s="82">
        <v>320000</v>
      </c>
      <c r="I130" s="82">
        <v>330000</v>
      </c>
    </row>
    <row r="131" spans="1:10" s="5" customFormat="1" ht="39" customHeight="1" thickBot="1" x14ac:dyDescent="0.3">
      <c r="A131" s="155" t="s">
        <v>136</v>
      </c>
      <c r="B131" s="156" t="s">
        <v>47</v>
      </c>
      <c r="C131" s="156" t="s">
        <v>285</v>
      </c>
      <c r="D131" s="156" t="s">
        <v>42</v>
      </c>
      <c r="E131" s="156" t="s">
        <v>49</v>
      </c>
      <c r="F131" s="156" t="s">
        <v>49</v>
      </c>
      <c r="G131" s="81">
        <f t="shared" ref="G131:I132" si="3">SUM(G132)</f>
        <v>168900</v>
      </c>
      <c r="H131" s="81">
        <f t="shared" si="3"/>
        <v>175000</v>
      </c>
      <c r="I131" s="81">
        <f t="shared" si="3"/>
        <v>180000</v>
      </c>
    </row>
    <row r="132" spans="1:10" s="5" customFormat="1" ht="36" customHeight="1" thickBot="1" x14ac:dyDescent="0.3">
      <c r="A132" s="157" t="s">
        <v>74</v>
      </c>
      <c r="B132" s="158" t="s">
        <v>47</v>
      </c>
      <c r="C132" s="158" t="s">
        <v>285</v>
      </c>
      <c r="D132" s="158" t="s">
        <v>42</v>
      </c>
      <c r="E132" s="158" t="s">
        <v>75</v>
      </c>
      <c r="F132" s="158" t="s">
        <v>49</v>
      </c>
      <c r="G132" s="82">
        <f t="shared" si="3"/>
        <v>168900</v>
      </c>
      <c r="H132" s="82">
        <f t="shared" si="3"/>
        <v>175000</v>
      </c>
      <c r="I132" s="82">
        <f t="shared" si="3"/>
        <v>180000</v>
      </c>
    </row>
    <row r="133" spans="1:10" s="5" customFormat="1" ht="15.75" thickBot="1" x14ac:dyDescent="0.3">
      <c r="A133" s="157" t="s">
        <v>60</v>
      </c>
      <c r="B133" s="158" t="s">
        <v>47</v>
      </c>
      <c r="C133" s="158" t="s">
        <v>285</v>
      </c>
      <c r="D133" s="158" t="s">
        <v>42</v>
      </c>
      <c r="E133" s="158" t="s">
        <v>75</v>
      </c>
      <c r="F133" s="158" t="s">
        <v>61</v>
      </c>
      <c r="G133" s="82">
        <v>168900</v>
      </c>
      <c r="H133" s="82">
        <v>175000</v>
      </c>
      <c r="I133" s="82">
        <v>180000</v>
      </c>
      <c r="J133" s="41"/>
    </row>
    <row r="134" spans="1:10" s="5" customFormat="1" ht="101.25" customHeight="1" thickBot="1" x14ac:dyDescent="0.3">
      <c r="A134" s="159" t="s">
        <v>133</v>
      </c>
      <c r="B134" s="160" t="s">
        <v>134</v>
      </c>
      <c r="C134" s="161" t="s">
        <v>48</v>
      </c>
      <c r="D134" s="160" t="s">
        <v>135</v>
      </c>
      <c r="E134" s="161" t="s">
        <v>49</v>
      </c>
      <c r="F134" s="160" t="s">
        <v>49</v>
      </c>
      <c r="G134" s="162">
        <f>SUM(G135)</f>
        <v>52500</v>
      </c>
      <c r="H134" s="163">
        <v>0</v>
      </c>
      <c r="I134" s="164">
        <v>0</v>
      </c>
    </row>
    <row r="135" spans="1:10" s="5" customFormat="1" ht="25.5" thickBot="1" x14ac:dyDescent="0.3">
      <c r="A135" s="165" t="s">
        <v>74</v>
      </c>
      <c r="B135" s="166" t="s">
        <v>134</v>
      </c>
      <c r="C135" s="166" t="s">
        <v>48</v>
      </c>
      <c r="D135" s="167" t="s">
        <v>135</v>
      </c>
      <c r="E135" s="168" t="s">
        <v>75</v>
      </c>
      <c r="F135" s="168" t="s">
        <v>49</v>
      </c>
      <c r="G135" s="169">
        <f>SUM(G136+G137)</f>
        <v>52500</v>
      </c>
      <c r="H135" s="170">
        <v>0</v>
      </c>
      <c r="I135" s="169">
        <v>0</v>
      </c>
    </row>
    <row r="136" spans="1:10" s="5" customFormat="1" ht="41.25" customHeight="1" thickBot="1" x14ac:dyDescent="0.3">
      <c r="A136" s="165" t="s">
        <v>72</v>
      </c>
      <c r="B136" s="166" t="s">
        <v>134</v>
      </c>
      <c r="C136" s="166" t="s">
        <v>48</v>
      </c>
      <c r="D136" s="167" t="s">
        <v>135</v>
      </c>
      <c r="E136" s="168" t="s">
        <v>75</v>
      </c>
      <c r="F136" s="168" t="s">
        <v>71</v>
      </c>
      <c r="G136" s="169">
        <v>32000</v>
      </c>
      <c r="H136" s="171">
        <v>0</v>
      </c>
      <c r="I136" s="171">
        <v>0</v>
      </c>
    </row>
    <row r="137" spans="1:10" s="5" customFormat="1" ht="46.5" customHeight="1" thickBot="1" x14ac:dyDescent="0.3">
      <c r="A137" s="157" t="s">
        <v>72</v>
      </c>
      <c r="B137" s="166" t="s">
        <v>134</v>
      </c>
      <c r="C137" s="166" t="s">
        <v>48</v>
      </c>
      <c r="D137" s="167" t="s">
        <v>135</v>
      </c>
      <c r="E137" s="168" t="s">
        <v>75</v>
      </c>
      <c r="F137" s="250" t="s">
        <v>73</v>
      </c>
      <c r="G137" s="171">
        <v>20500</v>
      </c>
      <c r="H137" s="171">
        <v>0</v>
      </c>
      <c r="I137" s="171">
        <v>0</v>
      </c>
      <c r="J137" s="221"/>
    </row>
    <row r="138" spans="1:10" s="5" customFormat="1" ht="87.75" customHeight="1" thickBot="1" x14ac:dyDescent="0.3">
      <c r="A138" s="172" t="s">
        <v>149</v>
      </c>
      <c r="B138" s="173" t="s">
        <v>134</v>
      </c>
      <c r="C138" s="173" t="s">
        <v>48</v>
      </c>
      <c r="D138" s="160" t="s">
        <v>150</v>
      </c>
      <c r="E138" s="174" t="s">
        <v>49</v>
      </c>
      <c r="F138" s="174" t="s">
        <v>49</v>
      </c>
      <c r="G138" s="175">
        <f>SUM(G139)</f>
        <v>122400</v>
      </c>
      <c r="H138" s="175">
        <v>0</v>
      </c>
      <c r="I138" s="175">
        <v>0</v>
      </c>
      <c r="J138" s="221"/>
    </row>
    <row r="139" spans="1:10" s="5" customFormat="1" ht="35.25" customHeight="1" thickBot="1" x14ac:dyDescent="0.3">
      <c r="A139" s="165" t="s">
        <v>74</v>
      </c>
      <c r="B139" s="166" t="s">
        <v>134</v>
      </c>
      <c r="C139" s="166" t="s">
        <v>48</v>
      </c>
      <c r="D139" s="167" t="s">
        <v>150</v>
      </c>
      <c r="E139" s="168" t="s">
        <v>75</v>
      </c>
      <c r="F139" s="168" t="s">
        <v>49</v>
      </c>
      <c r="G139" s="169">
        <f>SUM(G140)</f>
        <v>122400</v>
      </c>
      <c r="H139" s="171">
        <v>0</v>
      </c>
      <c r="I139" s="171">
        <v>0</v>
      </c>
      <c r="J139" s="221"/>
    </row>
    <row r="140" spans="1:10" s="5" customFormat="1" ht="40.5" customHeight="1" thickBot="1" x14ac:dyDescent="0.3">
      <c r="A140" s="165" t="s">
        <v>151</v>
      </c>
      <c r="B140" s="166" t="s">
        <v>134</v>
      </c>
      <c r="C140" s="166" t="s">
        <v>48</v>
      </c>
      <c r="D140" s="167" t="s">
        <v>150</v>
      </c>
      <c r="E140" s="168" t="s">
        <v>75</v>
      </c>
      <c r="F140" s="168" t="s">
        <v>71</v>
      </c>
      <c r="G140" s="169">
        <v>122400</v>
      </c>
      <c r="H140" s="171">
        <v>0</v>
      </c>
      <c r="I140" s="171">
        <v>0</v>
      </c>
      <c r="J140" s="221"/>
    </row>
    <row r="141" spans="1:10" s="5" customFormat="1" ht="18.75" customHeight="1" thickBot="1" x14ac:dyDescent="0.3">
      <c r="A141" s="337"/>
      <c r="B141" s="337"/>
      <c r="C141" s="337"/>
      <c r="D141" s="337"/>
      <c r="E141" s="338"/>
      <c r="F141" s="25" t="s">
        <v>27</v>
      </c>
      <c r="G141" s="175">
        <f>SUM(G27+G56+G63+G68+G75+G78+G81+G84+G87+G90+G93+G100+G113+G126+G131+G134+G138)</f>
        <v>99623732</v>
      </c>
      <c r="H141" s="175">
        <f>SUM(H27+H56+H63+H68+H75+H78+H81+H84+H87+H90+H93+H100+H113+H126+H131+H134+H138)</f>
        <v>102064312</v>
      </c>
      <c r="I141" s="175">
        <f>SUM(I27+I56+I63+I68+I75+I78+I81+I84+I87+I90+I93+I100+I113+I126+I131+I134+I138)</f>
        <v>104842962</v>
      </c>
      <c r="J141" s="221"/>
    </row>
    <row r="142" spans="1:10" s="5" customFormat="1" ht="15" customHeight="1" x14ac:dyDescent="0.25">
      <c r="A142" s="13"/>
      <c r="B142" s="44"/>
      <c r="C142" s="44"/>
      <c r="D142" s="44"/>
      <c r="E142" s="44"/>
      <c r="F142" s="44"/>
      <c r="G142" s="30"/>
      <c r="H142" s="30"/>
      <c r="I142" s="30"/>
    </row>
    <row r="143" spans="1:10" x14ac:dyDescent="0.25">
      <c r="A143" s="220" t="s">
        <v>45</v>
      </c>
      <c r="B143" s="220"/>
      <c r="C143" s="220"/>
      <c r="D143" s="220"/>
      <c r="E143" s="220"/>
      <c r="F143" s="220"/>
      <c r="G143" s="220"/>
      <c r="H143" s="220"/>
      <c r="I143" s="220"/>
    </row>
    <row r="144" spans="1:10" ht="15.75" thickBot="1" x14ac:dyDescent="0.3">
      <c r="A144" s="222"/>
      <c r="B144" s="220"/>
      <c r="C144" s="220"/>
      <c r="D144" s="220"/>
      <c r="E144" s="220"/>
      <c r="F144" s="220"/>
      <c r="G144" s="220"/>
      <c r="H144" s="220"/>
      <c r="I144" s="220"/>
    </row>
    <row r="145" spans="1:11" ht="15.75" thickBot="1" x14ac:dyDescent="0.3">
      <c r="A145" s="340" t="s">
        <v>15</v>
      </c>
      <c r="B145" s="343" t="s">
        <v>16</v>
      </c>
      <c r="C145" s="344"/>
      <c r="D145" s="344"/>
      <c r="E145" s="345"/>
      <c r="F145" s="340" t="s">
        <v>17</v>
      </c>
      <c r="G145" s="354" t="s">
        <v>18</v>
      </c>
      <c r="H145" s="355"/>
      <c r="I145" s="356"/>
      <c r="J145" s="221"/>
      <c r="K145" s="221"/>
    </row>
    <row r="146" spans="1:11" x14ac:dyDescent="0.25">
      <c r="A146" s="341"/>
      <c r="B146" s="340" t="s">
        <v>19</v>
      </c>
      <c r="C146" s="340" t="s">
        <v>20</v>
      </c>
      <c r="D146" s="340" t="s">
        <v>21</v>
      </c>
      <c r="E146" s="340" t="s">
        <v>22</v>
      </c>
      <c r="F146" s="341"/>
      <c r="G146" s="223" t="s">
        <v>125</v>
      </c>
      <c r="H146" s="223" t="s">
        <v>173</v>
      </c>
      <c r="I146" s="223" t="s">
        <v>245</v>
      </c>
      <c r="J146" s="221"/>
      <c r="K146" s="221"/>
    </row>
    <row r="147" spans="1:11" ht="44.25" customHeight="1" thickBot="1" x14ac:dyDescent="0.3">
      <c r="A147" s="342"/>
      <c r="B147" s="342"/>
      <c r="C147" s="342"/>
      <c r="D147" s="342"/>
      <c r="E147" s="342"/>
      <c r="F147" s="342"/>
      <c r="G147" s="224" t="s">
        <v>24</v>
      </c>
      <c r="H147" s="224" t="s">
        <v>25</v>
      </c>
      <c r="I147" s="224" t="s">
        <v>26</v>
      </c>
      <c r="J147" s="221"/>
      <c r="K147" s="221"/>
    </row>
    <row r="148" spans="1:11" ht="15.75" thickBot="1" x14ac:dyDescent="0.3">
      <c r="A148" s="157">
        <v>1</v>
      </c>
      <c r="B148" s="224">
        <v>2</v>
      </c>
      <c r="C148" s="224">
        <v>3</v>
      </c>
      <c r="D148" s="224">
        <v>4</v>
      </c>
      <c r="E148" s="224">
        <v>5</v>
      </c>
      <c r="F148" s="224">
        <v>6</v>
      </c>
      <c r="G148" s="224">
        <v>7</v>
      </c>
      <c r="H148" s="224">
        <v>8</v>
      </c>
      <c r="I148" s="224">
        <v>9</v>
      </c>
      <c r="J148" s="221"/>
      <c r="K148" s="221"/>
    </row>
    <row r="149" spans="1:11" ht="49.5" thickBot="1" x14ac:dyDescent="0.3">
      <c r="A149" s="225" t="s">
        <v>46</v>
      </c>
      <c r="B149" s="156" t="s">
        <v>47</v>
      </c>
      <c r="C149" s="156" t="s">
        <v>48</v>
      </c>
      <c r="D149" s="226" t="s">
        <v>43</v>
      </c>
      <c r="E149" s="156" t="s">
        <v>49</v>
      </c>
      <c r="F149" s="156" t="s">
        <v>49</v>
      </c>
      <c r="G149" s="81">
        <f>SUM(G150+G153+G156+G158+G167+G169+G171)</f>
        <v>23178013</v>
      </c>
      <c r="H149" s="81">
        <f>SUM(H150+H153+H156+H158+H167+H169+H171)</f>
        <v>23532000</v>
      </c>
      <c r="I149" s="81">
        <f>SUM(I150+I153+I156+I158+I167+I169+I171)</f>
        <v>23608000</v>
      </c>
      <c r="J149" s="221"/>
      <c r="K149" s="221"/>
    </row>
    <row r="150" spans="1:11" ht="25.5" thickBot="1" x14ac:dyDescent="0.3">
      <c r="A150" s="157" t="s">
        <v>50</v>
      </c>
      <c r="B150" s="158" t="s">
        <v>47</v>
      </c>
      <c r="C150" s="227" t="s">
        <v>48</v>
      </c>
      <c r="D150" s="227" t="s">
        <v>43</v>
      </c>
      <c r="E150" s="227" t="s">
        <v>51</v>
      </c>
      <c r="F150" s="158" t="s">
        <v>49</v>
      </c>
      <c r="G150" s="82">
        <f>SUM(G151+G152)</f>
        <v>11527800</v>
      </c>
      <c r="H150" s="82">
        <f>SUM(H152+H151)</f>
        <v>11777000</v>
      </c>
      <c r="I150" s="82">
        <f>SUM(I152+I151)</f>
        <v>11780000</v>
      </c>
      <c r="J150" s="221"/>
      <c r="K150" s="221"/>
    </row>
    <row r="151" spans="1:11" s="5" customFormat="1" ht="15.75" thickBot="1" x14ac:dyDescent="0.3">
      <c r="A151" s="157" t="s">
        <v>52</v>
      </c>
      <c r="B151" s="158" t="s">
        <v>47</v>
      </c>
      <c r="C151" s="158" t="s">
        <v>48</v>
      </c>
      <c r="D151" s="227" t="s">
        <v>43</v>
      </c>
      <c r="E151" s="158" t="s">
        <v>51</v>
      </c>
      <c r="F151" s="158" t="s">
        <v>53</v>
      </c>
      <c r="G151" s="82">
        <v>11453600</v>
      </c>
      <c r="H151" s="82">
        <v>11700000</v>
      </c>
      <c r="I151" s="82">
        <v>11700000</v>
      </c>
      <c r="J151" s="221"/>
      <c r="K151" s="221"/>
    </row>
    <row r="152" spans="1:11" s="5" customFormat="1" ht="37.5" thickBot="1" x14ac:dyDescent="0.3">
      <c r="A152" s="157" t="s">
        <v>54</v>
      </c>
      <c r="B152" s="158" t="s">
        <v>47</v>
      </c>
      <c r="C152" s="158" t="s">
        <v>48</v>
      </c>
      <c r="D152" s="227" t="s">
        <v>43</v>
      </c>
      <c r="E152" s="158" t="s">
        <v>51</v>
      </c>
      <c r="F152" s="158" t="s">
        <v>55</v>
      </c>
      <c r="G152" s="82">
        <v>74200</v>
      </c>
      <c r="H152" s="82">
        <v>77000</v>
      </c>
      <c r="I152" s="82">
        <v>80000</v>
      </c>
      <c r="J152" s="221"/>
      <c r="K152" s="221"/>
    </row>
    <row r="153" spans="1:11" s="5" customFormat="1" ht="37.5" thickBot="1" x14ac:dyDescent="0.3">
      <c r="A153" s="42" t="s">
        <v>56</v>
      </c>
      <c r="B153" s="7" t="s">
        <v>47</v>
      </c>
      <c r="C153" s="7" t="s">
        <v>48</v>
      </c>
      <c r="D153" s="8" t="s">
        <v>43</v>
      </c>
      <c r="E153" s="7" t="s">
        <v>57</v>
      </c>
      <c r="F153" s="7" t="s">
        <v>49</v>
      </c>
      <c r="G153" s="39">
        <f>SUM(G154+G155)</f>
        <v>50000</v>
      </c>
      <c r="H153" s="39">
        <v>52000</v>
      </c>
      <c r="I153" s="39">
        <v>54000</v>
      </c>
      <c r="J153" s="221"/>
      <c r="K153" s="221"/>
    </row>
    <row r="154" spans="1:11" s="5" customFormat="1" ht="37.5" thickBot="1" x14ac:dyDescent="0.3">
      <c r="A154" s="42" t="s">
        <v>58</v>
      </c>
      <c r="B154" s="7" t="s">
        <v>47</v>
      </c>
      <c r="C154" s="7" t="s">
        <v>48</v>
      </c>
      <c r="D154" s="8" t="s">
        <v>43</v>
      </c>
      <c r="E154" s="7" t="s">
        <v>57</v>
      </c>
      <c r="F154" s="7" t="s">
        <v>59</v>
      </c>
      <c r="G154" s="26">
        <v>20000</v>
      </c>
      <c r="H154" s="26">
        <v>21000</v>
      </c>
      <c r="I154" s="26">
        <v>22000</v>
      </c>
      <c r="J154" s="221"/>
      <c r="K154" s="221"/>
    </row>
    <row r="155" spans="1:11" s="5" customFormat="1" ht="15.75" thickBot="1" x14ac:dyDescent="0.3">
      <c r="A155" s="42" t="s">
        <v>60</v>
      </c>
      <c r="B155" s="7" t="s">
        <v>47</v>
      </c>
      <c r="C155" s="7" t="s">
        <v>48</v>
      </c>
      <c r="D155" s="8" t="s">
        <v>43</v>
      </c>
      <c r="E155" s="7" t="s">
        <v>57</v>
      </c>
      <c r="F155" s="7" t="s">
        <v>61</v>
      </c>
      <c r="G155" s="26">
        <v>30000</v>
      </c>
      <c r="H155" s="26">
        <v>31000</v>
      </c>
      <c r="I155" s="26">
        <v>32000</v>
      </c>
    </row>
    <row r="156" spans="1:11" s="5" customFormat="1" ht="73.5" thickBot="1" x14ac:dyDescent="0.3">
      <c r="A156" s="42" t="s">
        <v>62</v>
      </c>
      <c r="B156" s="7" t="s">
        <v>47</v>
      </c>
      <c r="C156" s="7" t="s">
        <v>48</v>
      </c>
      <c r="D156" s="8" t="s">
        <v>43</v>
      </c>
      <c r="E156" s="7" t="s">
        <v>63</v>
      </c>
      <c r="F156" s="7" t="s">
        <v>49</v>
      </c>
      <c r="G156" s="26">
        <f>SUM(G157)</f>
        <v>3481400</v>
      </c>
      <c r="H156" s="26">
        <f>SUM(H157)</f>
        <v>3533000</v>
      </c>
      <c r="I156" s="26">
        <f>SUM(I157)</f>
        <v>3533000</v>
      </c>
    </row>
    <row r="157" spans="1:11" s="5" customFormat="1" ht="25.5" thickBot="1" x14ac:dyDescent="0.3">
      <c r="A157" s="42" t="s">
        <v>64</v>
      </c>
      <c r="B157" s="7" t="s">
        <v>47</v>
      </c>
      <c r="C157" s="7" t="s">
        <v>48</v>
      </c>
      <c r="D157" s="8" t="s">
        <v>43</v>
      </c>
      <c r="E157" s="7" t="s">
        <v>63</v>
      </c>
      <c r="F157" s="7" t="s">
        <v>65</v>
      </c>
      <c r="G157" s="26">
        <v>3481400</v>
      </c>
      <c r="H157" s="26">
        <v>3533000</v>
      </c>
      <c r="I157" s="26">
        <v>3533000</v>
      </c>
    </row>
    <row r="158" spans="1:11" s="5" customFormat="1" ht="25.5" thickBot="1" x14ac:dyDescent="0.3">
      <c r="A158" s="42" t="s">
        <v>74</v>
      </c>
      <c r="B158" s="7" t="s">
        <v>47</v>
      </c>
      <c r="C158" s="7" t="s">
        <v>48</v>
      </c>
      <c r="D158" s="7" t="s">
        <v>43</v>
      </c>
      <c r="E158" s="7" t="s">
        <v>75</v>
      </c>
      <c r="F158" s="7" t="s">
        <v>49</v>
      </c>
      <c r="G158" s="82">
        <f>SUM(G159:G166)</f>
        <v>3347813</v>
      </c>
      <c r="H158" s="82">
        <f>SUM(H159:H166)</f>
        <v>3400000</v>
      </c>
      <c r="I158" s="82">
        <f>SUM(I159:I166)</f>
        <v>3471000</v>
      </c>
    </row>
    <row r="159" spans="1:11" s="5" customFormat="1" ht="15.75" thickBot="1" x14ac:dyDescent="0.3">
      <c r="A159" s="104" t="s">
        <v>66</v>
      </c>
      <c r="B159" s="7" t="s">
        <v>47</v>
      </c>
      <c r="C159" s="7" t="s">
        <v>48</v>
      </c>
      <c r="D159" s="7" t="s">
        <v>43</v>
      </c>
      <c r="E159" s="7" t="s">
        <v>75</v>
      </c>
      <c r="F159" s="7" t="s">
        <v>67</v>
      </c>
      <c r="G159" s="82">
        <v>13000</v>
      </c>
      <c r="H159" s="82">
        <v>14000</v>
      </c>
      <c r="I159" s="82">
        <v>15000</v>
      </c>
    </row>
    <row r="160" spans="1:11" s="5" customFormat="1" ht="15.75" thickBot="1" x14ac:dyDescent="0.3">
      <c r="A160" s="42" t="s">
        <v>76</v>
      </c>
      <c r="B160" s="7" t="s">
        <v>47</v>
      </c>
      <c r="C160" s="7" t="s">
        <v>48</v>
      </c>
      <c r="D160" s="7" t="s">
        <v>43</v>
      </c>
      <c r="E160" s="7" t="s">
        <v>75</v>
      </c>
      <c r="F160" s="7" t="s">
        <v>77</v>
      </c>
      <c r="G160" s="26">
        <v>190000</v>
      </c>
      <c r="H160" s="26">
        <v>156000</v>
      </c>
      <c r="I160" s="26">
        <v>162000</v>
      </c>
    </row>
    <row r="161" spans="1:9" s="5" customFormat="1" ht="25.5" thickBot="1" x14ac:dyDescent="0.3">
      <c r="A161" s="42" t="s">
        <v>68</v>
      </c>
      <c r="B161" s="7" t="s">
        <v>47</v>
      </c>
      <c r="C161" s="7" t="s">
        <v>48</v>
      </c>
      <c r="D161" s="7" t="s">
        <v>43</v>
      </c>
      <c r="E161" s="7" t="s">
        <v>75</v>
      </c>
      <c r="F161" s="7" t="s">
        <v>69</v>
      </c>
      <c r="G161" s="39">
        <v>987100</v>
      </c>
      <c r="H161" s="26">
        <v>1027000</v>
      </c>
      <c r="I161" s="26">
        <v>1067000</v>
      </c>
    </row>
    <row r="162" spans="1:9" s="5" customFormat="1" ht="15.75" thickBot="1" x14ac:dyDescent="0.3">
      <c r="A162" s="42" t="s">
        <v>60</v>
      </c>
      <c r="B162" s="7" t="s">
        <v>47</v>
      </c>
      <c r="C162" s="7" t="s">
        <v>48</v>
      </c>
      <c r="D162" s="7" t="s">
        <v>43</v>
      </c>
      <c r="E162" s="7" t="s">
        <v>75</v>
      </c>
      <c r="F162" s="7" t="s">
        <v>61</v>
      </c>
      <c r="G162" s="82">
        <v>1866013</v>
      </c>
      <c r="H162" s="82">
        <v>1900000</v>
      </c>
      <c r="I162" s="82">
        <v>1900000</v>
      </c>
    </row>
    <row r="163" spans="1:9" s="5" customFormat="1" ht="15.75" thickBot="1" x14ac:dyDescent="0.3">
      <c r="A163" s="288" t="s">
        <v>91</v>
      </c>
      <c r="B163" s="7" t="s">
        <v>47</v>
      </c>
      <c r="C163" s="7" t="s">
        <v>48</v>
      </c>
      <c r="D163" s="7" t="s">
        <v>43</v>
      </c>
      <c r="E163" s="7" t="s">
        <v>75</v>
      </c>
      <c r="F163" s="7" t="s">
        <v>92</v>
      </c>
      <c r="G163" s="82">
        <v>10000</v>
      </c>
      <c r="H163" s="82">
        <v>10000</v>
      </c>
      <c r="I163" s="82">
        <v>10000</v>
      </c>
    </row>
    <row r="164" spans="1:9" s="5" customFormat="1" ht="49.5" thickBot="1" x14ac:dyDescent="0.3">
      <c r="A164" s="42" t="s">
        <v>78</v>
      </c>
      <c r="B164" s="7" t="s">
        <v>47</v>
      </c>
      <c r="C164" s="7" t="s">
        <v>48</v>
      </c>
      <c r="D164" s="7" t="s">
        <v>43</v>
      </c>
      <c r="E164" s="7" t="s">
        <v>75</v>
      </c>
      <c r="F164" s="7" t="s">
        <v>79</v>
      </c>
      <c r="G164" s="26">
        <v>10000</v>
      </c>
      <c r="H164" s="26">
        <v>11000</v>
      </c>
      <c r="I164" s="26">
        <v>12000</v>
      </c>
    </row>
    <row r="165" spans="1:9" s="5" customFormat="1" ht="37.5" thickBot="1" x14ac:dyDescent="0.3">
      <c r="A165" s="42" t="s">
        <v>80</v>
      </c>
      <c r="B165" s="7" t="s">
        <v>47</v>
      </c>
      <c r="C165" s="7" t="s">
        <v>48</v>
      </c>
      <c r="D165" s="7" t="s">
        <v>43</v>
      </c>
      <c r="E165" s="7" t="s">
        <v>75</v>
      </c>
      <c r="F165" s="7" t="s">
        <v>81</v>
      </c>
      <c r="G165" s="26">
        <v>60000</v>
      </c>
      <c r="H165" s="26">
        <v>62000</v>
      </c>
      <c r="I165" s="26">
        <v>65000</v>
      </c>
    </row>
    <row r="166" spans="1:9" s="5" customFormat="1" ht="37.5" thickBot="1" x14ac:dyDescent="0.3">
      <c r="A166" s="42" t="s">
        <v>72</v>
      </c>
      <c r="B166" s="7" t="s">
        <v>47</v>
      </c>
      <c r="C166" s="7" t="s">
        <v>48</v>
      </c>
      <c r="D166" s="7" t="s">
        <v>43</v>
      </c>
      <c r="E166" s="7" t="s">
        <v>75</v>
      </c>
      <c r="F166" s="7" t="s">
        <v>73</v>
      </c>
      <c r="G166" s="26">
        <v>211700</v>
      </c>
      <c r="H166" s="26">
        <v>220000</v>
      </c>
      <c r="I166" s="26">
        <v>240000</v>
      </c>
    </row>
    <row r="167" spans="1:9" s="5" customFormat="1" ht="25.5" thickBot="1" x14ac:dyDescent="0.3">
      <c r="A167" s="102" t="s">
        <v>132</v>
      </c>
      <c r="B167" s="103" t="s">
        <v>47</v>
      </c>
      <c r="C167" s="103" t="s">
        <v>48</v>
      </c>
      <c r="D167" s="103" t="s">
        <v>43</v>
      </c>
      <c r="E167" s="103" t="s">
        <v>131</v>
      </c>
      <c r="F167" s="7" t="s">
        <v>49</v>
      </c>
      <c r="G167" s="26">
        <f>SUM(G168)</f>
        <v>3000000</v>
      </c>
      <c r="H167" s="26">
        <f>SUM(H168)</f>
        <v>3000000</v>
      </c>
      <c r="I167" s="26">
        <f>SUM(I168)</f>
        <v>3000000</v>
      </c>
    </row>
    <row r="168" spans="1:9" s="5" customFormat="1" ht="15.75" thickBot="1" x14ac:dyDescent="0.3">
      <c r="A168" s="102" t="s">
        <v>76</v>
      </c>
      <c r="B168" s="103" t="s">
        <v>47</v>
      </c>
      <c r="C168" s="103" t="s">
        <v>48</v>
      </c>
      <c r="D168" s="103" t="s">
        <v>43</v>
      </c>
      <c r="E168" s="103" t="s">
        <v>131</v>
      </c>
      <c r="F168" s="103" t="s">
        <v>77</v>
      </c>
      <c r="G168" s="39">
        <v>3000000</v>
      </c>
      <c r="H168" s="39">
        <v>3000000</v>
      </c>
      <c r="I168" s="39">
        <v>3000000</v>
      </c>
    </row>
    <row r="169" spans="1:9" s="5" customFormat="1" ht="37.5" thickBot="1" x14ac:dyDescent="0.3">
      <c r="A169" s="102" t="s">
        <v>82</v>
      </c>
      <c r="B169" s="103" t="s">
        <v>47</v>
      </c>
      <c r="C169" s="103" t="s">
        <v>48</v>
      </c>
      <c r="D169" s="103" t="s">
        <v>43</v>
      </c>
      <c r="E169" s="103" t="s">
        <v>83</v>
      </c>
      <c r="F169" s="103" t="s">
        <v>49</v>
      </c>
      <c r="G169" s="39">
        <f>SUM(G170)</f>
        <v>1770000</v>
      </c>
      <c r="H169" s="39">
        <f>SUM(H170)</f>
        <v>1770000</v>
      </c>
      <c r="I169" s="39">
        <f>SUM(I170)</f>
        <v>1770000</v>
      </c>
    </row>
    <row r="170" spans="1:9" s="5" customFormat="1" ht="15.75" thickBot="1" x14ac:dyDescent="0.3">
      <c r="A170" s="102" t="s">
        <v>84</v>
      </c>
      <c r="B170" s="103" t="s">
        <v>47</v>
      </c>
      <c r="C170" s="103" t="s">
        <v>48</v>
      </c>
      <c r="D170" s="103" t="s">
        <v>43</v>
      </c>
      <c r="E170" s="103" t="s">
        <v>83</v>
      </c>
      <c r="F170" s="103" t="s">
        <v>85</v>
      </c>
      <c r="G170" s="39">
        <v>1770000</v>
      </c>
      <c r="H170" s="39">
        <v>1770000</v>
      </c>
      <c r="I170" s="39">
        <v>1770000</v>
      </c>
    </row>
    <row r="171" spans="1:9" s="5" customFormat="1" ht="25.5" thickBot="1" x14ac:dyDescent="0.3">
      <c r="A171" s="42" t="s">
        <v>202</v>
      </c>
      <c r="B171" s="7" t="s">
        <v>47</v>
      </c>
      <c r="C171" s="7" t="s">
        <v>48</v>
      </c>
      <c r="D171" s="7" t="s">
        <v>43</v>
      </c>
      <c r="E171" s="7" t="s">
        <v>201</v>
      </c>
      <c r="F171" s="7" t="s">
        <v>49</v>
      </c>
      <c r="G171" s="26">
        <f>SUM(G172)</f>
        <v>1000</v>
      </c>
      <c r="H171" s="26">
        <v>0</v>
      </c>
      <c r="I171" s="26">
        <v>0</v>
      </c>
    </row>
    <row r="172" spans="1:9" s="5" customFormat="1" ht="22.5" customHeight="1" thickBot="1" x14ac:dyDescent="0.3">
      <c r="A172" s="42" t="s">
        <v>84</v>
      </c>
      <c r="B172" s="7" t="s">
        <v>47</v>
      </c>
      <c r="C172" s="7" t="s">
        <v>48</v>
      </c>
      <c r="D172" s="7" t="s">
        <v>43</v>
      </c>
      <c r="E172" s="7" t="s">
        <v>201</v>
      </c>
      <c r="F172" s="7" t="s">
        <v>85</v>
      </c>
      <c r="G172" s="82">
        <v>1000</v>
      </c>
      <c r="H172" s="26">
        <v>0</v>
      </c>
      <c r="I172" s="26">
        <v>0</v>
      </c>
    </row>
    <row r="173" spans="1:9" s="5" customFormat="1" ht="295.5" customHeight="1" thickBot="1" x14ac:dyDescent="0.3">
      <c r="A173" s="155" t="s">
        <v>140</v>
      </c>
      <c r="B173" s="156" t="s">
        <v>47</v>
      </c>
      <c r="C173" s="156" t="s">
        <v>48</v>
      </c>
      <c r="D173" s="156" t="s">
        <v>141</v>
      </c>
      <c r="E173" s="156" t="s">
        <v>49</v>
      </c>
      <c r="F173" s="156" t="s">
        <v>49</v>
      </c>
      <c r="G173" s="81">
        <f>SUM(G174+G177)</f>
        <v>56183840</v>
      </c>
      <c r="H173" s="81">
        <f>SUM(H174+H177)</f>
        <v>58550320</v>
      </c>
      <c r="I173" s="81">
        <f>SUM(I174+I177)</f>
        <v>60938370</v>
      </c>
    </row>
    <row r="174" spans="1:9" s="5" customFormat="1" ht="31.5" customHeight="1" thickBot="1" x14ac:dyDescent="0.3">
      <c r="A174" s="157" t="s">
        <v>50</v>
      </c>
      <c r="B174" s="158" t="s">
        <v>47</v>
      </c>
      <c r="C174" s="158" t="s">
        <v>48</v>
      </c>
      <c r="D174" s="158" t="s">
        <v>141</v>
      </c>
      <c r="E174" s="158" t="s">
        <v>51</v>
      </c>
      <c r="F174" s="158" t="s">
        <v>49</v>
      </c>
      <c r="G174" s="82">
        <f>SUM(G175+G176)</f>
        <v>43151951</v>
      </c>
      <c r="H174" s="82">
        <f>SUM(H175+H176)</f>
        <v>44969524</v>
      </c>
      <c r="I174" s="82">
        <f>SUM(I175+I176)</f>
        <v>46803664</v>
      </c>
    </row>
    <row r="175" spans="1:9" s="5" customFormat="1" ht="25.5" customHeight="1" thickBot="1" x14ac:dyDescent="0.3">
      <c r="A175" s="157" t="s">
        <v>52</v>
      </c>
      <c r="B175" s="158" t="s">
        <v>47</v>
      </c>
      <c r="C175" s="158" t="s">
        <v>48</v>
      </c>
      <c r="D175" s="158" t="s">
        <v>141</v>
      </c>
      <c r="E175" s="158" t="s">
        <v>51</v>
      </c>
      <c r="F175" s="158" t="s">
        <v>53</v>
      </c>
      <c r="G175" s="82">
        <v>42801951</v>
      </c>
      <c r="H175" s="82">
        <v>44869524</v>
      </c>
      <c r="I175" s="82">
        <v>46703664</v>
      </c>
    </row>
    <row r="176" spans="1:9" s="5" customFormat="1" ht="39.75" customHeight="1" thickBot="1" x14ac:dyDescent="0.3">
      <c r="A176" s="157" t="s">
        <v>54</v>
      </c>
      <c r="B176" s="158" t="s">
        <v>47</v>
      </c>
      <c r="C176" s="158" t="s">
        <v>48</v>
      </c>
      <c r="D176" s="158" t="s">
        <v>141</v>
      </c>
      <c r="E176" s="158" t="s">
        <v>51</v>
      </c>
      <c r="F176" s="158" t="s">
        <v>55</v>
      </c>
      <c r="G176" s="82">
        <v>350000</v>
      </c>
      <c r="H176" s="82">
        <v>100000</v>
      </c>
      <c r="I176" s="82">
        <v>100000</v>
      </c>
    </row>
    <row r="177" spans="1:9" s="5" customFormat="1" ht="66" customHeight="1" thickBot="1" x14ac:dyDescent="0.3">
      <c r="A177" s="157" t="s">
        <v>62</v>
      </c>
      <c r="B177" s="158" t="s">
        <v>47</v>
      </c>
      <c r="C177" s="158" t="s">
        <v>48</v>
      </c>
      <c r="D177" s="158" t="s">
        <v>141</v>
      </c>
      <c r="E177" s="158" t="s">
        <v>63</v>
      </c>
      <c r="F177" s="158" t="s">
        <v>49</v>
      </c>
      <c r="G177" s="82">
        <f>SUM(G178+G179)</f>
        <v>13031889</v>
      </c>
      <c r="H177" s="82">
        <f>SUM(H178)</f>
        <v>13580796</v>
      </c>
      <c r="I177" s="82">
        <f>SUM(I178)</f>
        <v>14134706</v>
      </c>
    </row>
    <row r="178" spans="1:9" s="5" customFormat="1" ht="30" customHeight="1" thickBot="1" x14ac:dyDescent="0.3">
      <c r="A178" s="157" t="s">
        <v>64</v>
      </c>
      <c r="B178" s="158" t="s">
        <v>47</v>
      </c>
      <c r="C178" s="158" t="s">
        <v>48</v>
      </c>
      <c r="D178" s="158" t="s">
        <v>141</v>
      </c>
      <c r="E178" s="158" t="s">
        <v>63</v>
      </c>
      <c r="F178" s="158" t="s">
        <v>65</v>
      </c>
      <c r="G178" s="82">
        <v>12931889</v>
      </c>
      <c r="H178" s="82">
        <v>13580796</v>
      </c>
      <c r="I178" s="82">
        <v>14134706</v>
      </c>
    </row>
    <row r="179" spans="1:9" s="5" customFormat="1" ht="41.25" customHeight="1" thickBot="1" x14ac:dyDescent="0.3">
      <c r="A179" s="157" t="s">
        <v>54</v>
      </c>
      <c r="B179" s="158" t="s">
        <v>47</v>
      </c>
      <c r="C179" s="158" t="s">
        <v>48</v>
      </c>
      <c r="D179" s="158" t="s">
        <v>141</v>
      </c>
      <c r="E179" s="158" t="s">
        <v>63</v>
      </c>
      <c r="F179" s="158" t="s">
        <v>55</v>
      </c>
      <c r="G179" s="82">
        <v>100000</v>
      </c>
      <c r="H179" s="82">
        <v>0</v>
      </c>
      <c r="I179" s="82">
        <v>0</v>
      </c>
    </row>
    <row r="180" spans="1:9" s="5" customFormat="1" ht="100.5" customHeight="1" thickBot="1" x14ac:dyDescent="0.3">
      <c r="A180" s="155" t="s">
        <v>159</v>
      </c>
      <c r="B180" s="156" t="s">
        <v>47</v>
      </c>
      <c r="C180" s="156" t="s">
        <v>48</v>
      </c>
      <c r="D180" s="156" t="s">
        <v>283</v>
      </c>
      <c r="E180" s="156" t="s">
        <v>49</v>
      </c>
      <c r="F180" s="156" t="s">
        <v>49</v>
      </c>
      <c r="G180" s="81">
        <f>SUM(G181+G183)</f>
        <v>3054492</v>
      </c>
      <c r="H180" s="81">
        <f>SUM(H181+H183)</f>
        <v>3054492</v>
      </c>
      <c r="I180" s="81">
        <f>SUM(I181+I183)</f>
        <v>3054492</v>
      </c>
    </row>
    <row r="181" spans="1:9" s="5" customFormat="1" ht="31.5" customHeight="1" thickBot="1" x14ac:dyDescent="0.3">
      <c r="A181" s="157" t="s">
        <v>50</v>
      </c>
      <c r="B181" s="158" t="s">
        <v>47</v>
      </c>
      <c r="C181" s="158" t="s">
        <v>48</v>
      </c>
      <c r="D181" s="158" t="s">
        <v>283</v>
      </c>
      <c r="E181" s="158" t="s">
        <v>51</v>
      </c>
      <c r="F181" s="158" t="s">
        <v>49</v>
      </c>
      <c r="G181" s="82">
        <f>SUM(G182)</f>
        <v>2346000</v>
      </c>
      <c r="H181" s="82">
        <f>SUM(H182)</f>
        <v>2346000</v>
      </c>
      <c r="I181" s="82">
        <f>SUM(I182)</f>
        <v>2346000</v>
      </c>
    </row>
    <row r="182" spans="1:9" s="5" customFormat="1" ht="21" customHeight="1" thickBot="1" x14ac:dyDescent="0.3">
      <c r="A182" s="157" t="s">
        <v>52</v>
      </c>
      <c r="B182" s="158" t="s">
        <v>47</v>
      </c>
      <c r="C182" s="158" t="s">
        <v>48</v>
      </c>
      <c r="D182" s="158" t="s">
        <v>283</v>
      </c>
      <c r="E182" s="158" t="s">
        <v>51</v>
      </c>
      <c r="F182" s="158" t="s">
        <v>53</v>
      </c>
      <c r="G182" s="82">
        <v>2346000</v>
      </c>
      <c r="H182" s="82">
        <v>2346000</v>
      </c>
      <c r="I182" s="82">
        <v>2346000</v>
      </c>
    </row>
    <row r="183" spans="1:9" s="5" customFormat="1" ht="63" customHeight="1" thickBot="1" x14ac:dyDescent="0.3">
      <c r="A183" s="157" t="s">
        <v>62</v>
      </c>
      <c r="B183" s="158" t="s">
        <v>47</v>
      </c>
      <c r="C183" s="158" t="s">
        <v>48</v>
      </c>
      <c r="D183" s="158" t="s">
        <v>283</v>
      </c>
      <c r="E183" s="158" t="s">
        <v>63</v>
      </c>
      <c r="F183" s="158" t="s">
        <v>49</v>
      </c>
      <c r="G183" s="82">
        <f>SUM(G184)</f>
        <v>708492</v>
      </c>
      <c r="H183" s="82">
        <f>SUM(H184)</f>
        <v>708492</v>
      </c>
      <c r="I183" s="82">
        <f>SUM(I184)</f>
        <v>708492</v>
      </c>
    </row>
    <row r="184" spans="1:9" s="5" customFormat="1" ht="26.25" customHeight="1" thickBot="1" x14ac:dyDescent="0.3">
      <c r="A184" s="157" t="s">
        <v>64</v>
      </c>
      <c r="B184" s="158" t="s">
        <v>47</v>
      </c>
      <c r="C184" s="158" t="s">
        <v>48</v>
      </c>
      <c r="D184" s="158" t="s">
        <v>283</v>
      </c>
      <c r="E184" s="158" t="s">
        <v>63</v>
      </c>
      <c r="F184" s="158" t="s">
        <v>65</v>
      </c>
      <c r="G184" s="82">
        <v>708492</v>
      </c>
      <c r="H184" s="82">
        <v>708492</v>
      </c>
      <c r="I184" s="82">
        <v>708492</v>
      </c>
    </row>
    <row r="185" spans="1:9" s="5" customFormat="1" ht="295.5" customHeight="1" thickBot="1" x14ac:dyDescent="0.3">
      <c r="A185" s="155" t="s">
        <v>142</v>
      </c>
      <c r="B185" s="156" t="s">
        <v>47</v>
      </c>
      <c r="C185" s="156" t="s">
        <v>48</v>
      </c>
      <c r="D185" s="156" t="s">
        <v>143</v>
      </c>
      <c r="E185" s="156" t="s">
        <v>49</v>
      </c>
      <c r="F185" s="156" t="s">
        <v>49</v>
      </c>
      <c r="G185" s="81">
        <f>SUM(G186)</f>
        <v>2890000</v>
      </c>
      <c r="H185" s="81">
        <f>SUM(H186)</f>
        <v>3006000</v>
      </c>
      <c r="I185" s="81">
        <f>SUM(I186)</f>
        <v>3126000</v>
      </c>
    </row>
    <row r="186" spans="1:9" s="5" customFormat="1" ht="31.5" customHeight="1" thickBot="1" x14ac:dyDescent="0.3">
      <c r="A186" s="157" t="s">
        <v>74</v>
      </c>
      <c r="B186" s="158" t="s">
        <v>47</v>
      </c>
      <c r="C186" s="158" t="s">
        <v>48</v>
      </c>
      <c r="D186" s="158" t="s">
        <v>143</v>
      </c>
      <c r="E186" s="158" t="s">
        <v>75</v>
      </c>
      <c r="F186" s="158" t="s">
        <v>49</v>
      </c>
      <c r="G186" s="81">
        <f>SUM(G187:G191)</f>
        <v>2890000</v>
      </c>
      <c r="H186" s="81">
        <f>SUM(H187:H191)</f>
        <v>3006000</v>
      </c>
      <c r="I186" s="81">
        <f>SUM(I187:I191)</f>
        <v>3126000</v>
      </c>
    </row>
    <row r="187" spans="1:9" s="5" customFormat="1" ht="21" customHeight="1" thickBot="1" x14ac:dyDescent="0.3">
      <c r="A187" s="157" t="s">
        <v>66</v>
      </c>
      <c r="B187" s="158" t="s">
        <v>47</v>
      </c>
      <c r="C187" s="158" t="s">
        <v>48</v>
      </c>
      <c r="D187" s="158" t="s">
        <v>143</v>
      </c>
      <c r="E187" s="158" t="s">
        <v>75</v>
      </c>
      <c r="F187" s="158" t="s">
        <v>67</v>
      </c>
      <c r="G187" s="82">
        <v>90000</v>
      </c>
      <c r="H187" s="82">
        <v>90000</v>
      </c>
      <c r="I187" s="82">
        <v>100000</v>
      </c>
    </row>
    <row r="188" spans="1:9" s="5" customFormat="1" ht="21" customHeight="1" thickBot="1" x14ac:dyDescent="0.3">
      <c r="A188" s="157" t="s">
        <v>60</v>
      </c>
      <c r="B188" s="158" t="s">
        <v>47</v>
      </c>
      <c r="C188" s="158" t="s">
        <v>48</v>
      </c>
      <c r="D188" s="158" t="s">
        <v>143</v>
      </c>
      <c r="E188" s="158" t="s">
        <v>75</v>
      </c>
      <c r="F188" s="158" t="s">
        <v>61</v>
      </c>
      <c r="G188" s="82">
        <v>260000</v>
      </c>
      <c r="H188" s="82">
        <v>270000</v>
      </c>
      <c r="I188" s="82">
        <v>280000</v>
      </c>
    </row>
    <row r="189" spans="1:9" s="5" customFormat="1" ht="28.5" customHeight="1" thickBot="1" x14ac:dyDescent="0.3">
      <c r="A189" s="157" t="s">
        <v>70</v>
      </c>
      <c r="B189" s="158" t="s">
        <v>47</v>
      </c>
      <c r="C189" s="158" t="s">
        <v>48</v>
      </c>
      <c r="D189" s="158" t="s">
        <v>143</v>
      </c>
      <c r="E189" s="158" t="s">
        <v>75</v>
      </c>
      <c r="F189" s="158" t="s">
        <v>71</v>
      </c>
      <c r="G189" s="82">
        <v>2465000</v>
      </c>
      <c r="H189" s="82">
        <v>2556000</v>
      </c>
      <c r="I189" s="82">
        <v>2636000</v>
      </c>
    </row>
    <row r="190" spans="1:9" s="5" customFormat="1" ht="46.5" customHeight="1" thickBot="1" x14ac:dyDescent="0.3">
      <c r="A190" s="157" t="s">
        <v>72</v>
      </c>
      <c r="B190" s="158" t="s">
        <v>47</v>
      </c>
      <c r="C190" s="158" t="s">
        <v>48</v>
      </c>
      <c r="D190" s="158" t="s">
        <v>143</v>
      </c>
      <c r="E190" s="158" t="s">
        <v>75</v>
      </c>
      <c r="F190" s="158" t="s">
        <v>73</v>
      </c>
      <c r="G190" s="82">
        <v>50000</v>
      </c>
      <c r="H190" s="82">
        <v>60000</v>
      </c>
      <c r="I190" s="82">
        <v>70000</v>
      </c>
    </row>
    <row r="191" spans="1:9" s="5" customFormat="1" ht="53.25" customHeight="1" thickBot="1" x14ac:dyDescent="0.3">
      <c r="A191" s="157" t="s">
        <v>95</v>
      </c>
      <c r="B191" s="158" t="s">
        <v>47</v>
      </c>
      <c r="C191" s="158" t="s">
        <v>48</v>
      </c>
      <c r="D191" s="158" t="s">
        <v>143</v>
      </c>
      <c r="E191" s="158" t="s">
        <v>75</v>
      </c>
      <c r="F191" s="158" t="s">
        <v>94</v>
      </c>
      <c r="G191" s="82">
        <v>25000</v>
      </c>
      <c r="H191" s="82">
        <v>30000</v>
      </c>
      <c r="I191" s="82">
        <v>40000</v>
      </c>
    </row>
    <row r="192" spans="1:9" s="5" customFormat="1" ht="78" customHeight="1" thickBot="1" x14ac:dyDescent="0.3">
      <c r="A192" s="155" t="s">
        <v>144</v>
      </c>
      <c r="B192" s="156" t="s">
        <v>47</v>
      </c>
      <c r="C192" s="156" t="s">
        <v>48</v>
      </c>
      <c r="D192" s="156" t="s">
        <v>145</v>
      </c>
      <c r="E192" s="156" t="s">
        <v>49</v>
      </c>
      <c r="F192" s="156" t="s">
        <v>49</v>
      </c>
      <c r="G192" s="81">
        <f>SUM(G194)</f>
        <v>3909200</v>
      </c>
      <c r="H192" s="81">
        <f>SUM(H194)</f>
        <v>3903200</v>
      </c>
      <c r="I192" s="81">
        <f>SUM(I194)</f>
        <v>3885200</v>
      </c>
    </row>
    <row r="193" spans="1:9" s="5" customFormat="1" ht="30" customHeight="1" thickBot="1" x14ac:dyDescent="0.3">
      <c r="A193" s="157" t="s">
        <v>146</v>
      </c>
      <c r="B193" s="158" t="s">
        <v>47</v>
      </c>
      <c r="C193" s="158" t="s">
        <v>48</v>
      </c>
      <c r="D193" s="158" t="s">
        <v>145</v>
      </c>
      <c r="E193" s="158" t="s">
        <v>75</v>
      </c>
      <c r="F193" s="158" t="s">
        <v>49</v>
      </c>
      <c r="G193" s="82">
        <f>SUM(G194)</f>
        <v>3909200</v>
      </c>
      <c r="H193" s="82">
        <f>SUM(H194)</f>
        <v>3903200</v>
      </c>
      <c r="I193" s="82">
        <f>SUM(I194)</f>
        <v>3885200</v>
      </c>
    </row>
    <row r="194" spans="1:9" s="5" customFormat="1" ht="29.25" customHeight="1" thickBot="1" x14ac:dyDescent="0.3">
      <c r="A194" s="157" t="s">
        <v>96</v>
      </c>
      <c r="B194" s="158" t="s">
        <v>47</v>
      </c>
      <c r="C194" s="158" t="s">
        <v>48</v>
      </c>
      <c r="D194" s="158" t="s">
        <v>145</v>
      </c>
      <c r="E194" s="158" t="s">
        <v>75</v>
      </c>
      <c r="F194" s="158" t="s">
        <v>97</v>
      </c>
      <c r="G194" s="82">
        <v>3909200</v>
      </c>
      <c r="H194" s="82">
        <v>3903200</v>
      </c>
      <c r="I194" s="82">
        <v>3885200</v>
      </c>
    </row>
    <row r="195" spans="1:9" s="5" customFormat="1" ht="101.25" customHeight="1" thickBot="1" x14ac:dyDescent="0.3">
      <c r="A195" s="155" t="s">
        <v>160</v>
      </c>
      <c r="B195" s="156" t="s">
        <v>47</v>
      </c>
      <c r="C195" s="156" t="s">
        <v>48</v>
      </c>
      <c r="D195" s="156" t="s">
        <v>161</v>
      </c>
      <c r="E195" s="156" t="s">
        <v>49</v>
      </c>
      <c r="F195" s="156" t="s">
        <v>49</v>
      </c>
      <c r="G195" s="81">
        <f t="shared" ref="G195:I196" si="4">SUM(G196)</f>
        <v>4785700</v>
      </c>
      <c r="H195" s="81">
        <f t="shared" si="4"/>
        <v>4784700</v>
      </c>
      <c r="I195" s="81">
        <f t="shared" si="4"/>
        <v>4810400</v>
      </c>
    </row>
    <row r="196" spans="1:9" s="5" customFormat="1" ht="32.25" customHeight="1" thickBot="1" x14ac:dyDescent="0.3">
      <c r="A196" s="157" t="s">
        <v>74</v>
      </c>
      <c r="B196" s="158" t="s">
        <v>47</v>
      </c>
      <c r="C196" s="158" t="s">
        <v>48</v>
      </c>
      <c r="D196" s="158" t="s">
        <v>161</v>
      </c>
      <c r="E196" s="158" t="s">
        <v>75</v>
      </c>
      <c r="F196" s="158" t="s">
        <v>49</v>
      </c>
      <c r="G196" s="82">
        <f t="shared" si="4"/>
        <v>4785700</v>
      </c>
      <c r="H196" s="82">
        <f t="shared" si="4"/>
        <v>4784700</v>
      </c>
      <c r="I196" s="82">
        <f t="shared" si="4"/>
        <v>4810400</v>
      </c>
    </row>
    <row r="197" spans="1:9" s="5" customFormat="1" ht="30.75" customHeight="1" thickBot="1" x14ac:dyDescent="0.3">
      <c r="A197" s="157" t="s">
        <v>96</v>
      </c>
      <c r="B197" s="158" t="s">
        <v>47</v>
      </c>
      <c r="C197" s="158" t="s">
        <v>48</v>
      </c>
      <c r="D197" s="158" t="s">
        <v>161</v>
      </c>
      <c r="E197" s="158" t="s">
        <v>75</v>
      </c>
      <c r="F197" s="158" t="s">
        <v>97</v>
      </c>
      <c r="G197" s="82">
        <v>4785700</v>
      </c>
      <c r="H197" s="82">
        <v>4784700</v>
      </c>
      <c r="I197" s="82">
        <v>4810400</v>
      </c>
    </row>
    <row r="198" spans="1:9" s="5" customFormat="1" ht="99.75" customHeight="1" thickBot="1" x14ac:dyDescent="0.3">
      <c r="A198" s="155" t="s">
        <v>221</v>
      </c>
      <c r="B198" s="156" t="s">
        <v>47</v>
      </c>
      <c r="C198" s="156" t="s">
        <v>48</v>
      </c>
      <c r="D198" s="156" t="s">
        <v>220</v>
      </c>
      <c r="E198" s="156" t="s">
        <v>49</v>
      </c>
      <c r="F198" s="156" t="s">
        <v>49</v>
      </c>
      <c r="G198" s="81">
        <f>SUM(G199)</f>
        <v>185000</v>
      </c>
      <c r="H198" s="81">
        <v>0</v>
      </c>
      <c r="I198" s="81">
        <v>0</v>
      </c>
    </row>
    <row r="199" spans="1:9" s="5" customFormat="1" ht="31.5" customHeight="1" thickBot="1" x14ac:dyDescent="0.3">
      <c r="A199" s="157" t="s">
        <v>74</v>
      </c>
      <c r="B199" s="158" t="s">
        <v>47</v>
      </c>
      <c r="C199" s="158" t="s">
        <v>48</v>
      </c>
      <c r="D199" s="158" t="s">
        <v>220</v>
      </c>
      <c r="E199" s="158" t="s">
        <v>75</v>
      </c>
      <c r="F199" s="158" t="s">
        <v>49</v>
      </c>
      <c r="G199" s="82">
        <f>SUM(G200)</f>
        <v>185000</v>
      </c>
      <c r="H199" s="82">
        <v>0</v>
      </c>
      <c r="I199" s="82">
        <v>0</v>
      </c>
    </row>
    <row r="200" spans="1:9" s="5" customFormat="1" ht="31.5" customHeight="1" thickBot="1" x14ac:dyDescent="0.3">
      <c r="A200" s="157" t="s">
        <v>70</v>
      </c>
      <c r="B200" s="158" t="s">
        <v>47</v>
      </c>
      <c r="C200" s="158" t="s">
        <v>48</v>
      </c>
      <c r="D200" s="158" t="s">
        <v>220</v>
      </c>
      <c r="E200" s="158" t="s">
        <v>75</v>
      </c>
      <c r="F200" s="158" t="s">
        <v>71</v>
      </c>
      <c r="G200" s="82">
        <v>185000</v>
      </c>
      <c r="H200" s="82">
        <v>0</v>
      </c>
      <c r="I200" s="82">
        <v>0</v>
      </c>
    </row>
    <row r="201" spans="1:9" s="5" customFormat="1" ht="100.5" customHeight="1" thickBot="1" x14ac:dyDescent="0.3">
      <c r="A201" s="155" t="s">
        <v>221</v>
      </c>
      <c r="B201" s="156" t="s">
        <v>47</v>
      </c>
      <c r="C201" s="156" t="s">
        <v>48</v>
      </c>
      <c r="D201" s="156" t="s">
        <v>253</v>
      </c>
      <c r="E201" s="156" t="s">
        <v>49</v>
      </c>
      <c r="F201" s="156" t="s">
        <v>49</v>
      </c>
      <c r="G201" s="81">
        <v>185000</v>
      </c>
      <c r="H201" s="81">
        <v>0</v>
      </c>
      <c r="I201" s="81">
        <v>0</v>
      </c>
    </row>
    <row r="202" spans="1:9" s="5" customFormat="1" ht="31.5" customHeight="1" thickBot="1" x14ac:dyDescent="0.3">
      <c r="A202" s="157" t="s">
        <v>74</v>
      </c>
      <c r="B202" s="158" t="s">
        <v>47</v>
      </c>
      <c r="C202" s="158" t="s">
        <v>48</v>
      </c>
      <c r="D202" s="158" t="s">
        <v>253</v>
      </c>
      <c r="E202" s="158" t="s">
        <v>75</v>
      </c>
      <c r="F202" s="158" t="s">
        <v>49</v>
      </c>
      <c r="G202" s="82">
        <v>185000</v>
      </c>
      <c r="H202" s="82">
        <v>0</v>
      </c>
      <c r="I202" s="82">
        <v>0</v>
      </c>
    </row>
    <row r="203" spans="1:9" s="5" customFormat="1" ht="31.5" customHeight="1" thickBot="1" x14ac:dyDescent="0.3">
      <c r="A203" s="157" t="s">
        <v>70</v>
      </c>
      <c r="B203" s="158" t="s">
        <v>47</v>
      </c>
      <c r="C203" s="158" t="s">
        <v>48</v>
      </c>
      <c r="D203" s="158" t="s">
        <v>253</v>
      </c>
      <c r="E203" s="158" t="s">
        <v>75</v>
      </c>
      <c r="F203" s="158" t="s">
        <v>71</v>
      </c>
      <c r="G203" s="82">
        <v>185000</v>
      </c>
      <c r="H203" s="82">
        <v>0</v>
      </c>
      <c r="I203" s="82">
        <v>0</v>
      </c>
    </row>
    <row r="204" spans="1:9" s="5" customFormat="1" ht="66" customHeight="1" thickBot="1" x14ac:dyDescent="0.3">
      <c r="A204" s="155" t="s">
        <v>98</v>
      </c>
      <c r="B204" s="156" t="s">
        <v>47</v>
      </c>
      <c r="C204" s="156" t="s">
        <v>48</v>
      </c>
      <c r="D204" s="156" t="s">
        <v>99</v>
      </c>
      <c r="E204" s="156" t="s">
        <v>49</v>
      </c>
      <c r="F204" s="156" t="s">
        <v>49</v>
      </c>
      <c r="G204" s="81">
        <f t="shared" ref="G204:I205" si="5">SUM(G205)</f>
        <v>2400000</v>
      </c>
      <c r="H204" s="81">
        <f t="shared" si="5"/>
        <v>2500000</v>
      </c>
      <c r="I204" s="81">
        <f t="shared" si="5"/>
        <v>2600000</v>
      </c>
    </row>
    <row r="205" spans="1:9" s="5" customFormat="1" ht="31.5" customHeight="1" thickBot="1" x14ac:dyDescent="0.3">
      <c r="A205" s="157" t="s">
        <v>74</v>
      </c>
      <c r="B205" s="158" t="s">
        <v>47</v>
      </c>
      <c r="C205" s="158" t="s">
        <v>48</v>
      </c>
      <c r="D205" s="158" t="s">
        <v>99</v>
      </c>
      <c r="E205" s="158" t="s">
        <v>75</v>
      </c>
      <c r="F205" s="158" t="s">
        <v>49</v>
      </c>
      <c r="G205" s="82">
        <f t="shared" si="5"/>
        <v>2400000</v>
      </c>
      <c r="H205" s="82">
        <f t="shared" si="5"/>
        <v>2500000</v>
      </c>
      <c r="I205" s="82">
        <f t="shared" si="5"/>
        <v>2600000</v>
      </c>
    </row>
    <row r="206" spans="1:9" s="5" customFormat="1" ht="28.5" customHeight="1" thickBot="1" x14ac:dyDescent="0.3">
      <c r="A206" s="196" t="s">
        <v>96</v>
      </c>
      <c r="B206" s="199" t="s">
        <v>47</v>
      </c>
      <c r="C206" s="199" t="s">
        <v>48</v>
      </c>
      <c r="D206" s="199" t="s">
        <v>99</v>
      </c>
      <c r="E206" s="199" t="s">
        <v>75</v>
      </c>
      <c r="F206" s="199" t="s">
        <v>97</v>
      </c>
      <c r="G206" s="200">
        <v>2400000</v>
      </c>
      <c r="H206" s="200">
        <v>2500000</v>
      </c>
      <c r="I206" s="200">
        <v>2600000</v>
      </c>
    </row>
    <row r="207" spans="1:9" s="5" customFormat="1" ht="79.5" customHeight="1" thickBot="1" x14ac:dyDescent="0.3">
      <c r="A207" s="205" t="s">
        <v>144</v>
      </c>
      <c r="B207" s="206" t="s">
        <v>162</v>
      </c>
      <c r="C207" s="206" t="s">
        <v>163</v>
      </c>
      <c r="D207" s="206" t="s">
        <v>145</v>
      </c>
      <c r="E207" s="228" t="s">
        <v>49</v>
      </c>
      <c r="F207" s="228" t="s">
        <v>49</v>
      </c>
      <c r="G207" s="229">
        <f t="shared" ref="G207:I208" si="6">SUM(G208)</f>
        <v>720000</v>
      </c>
      <c r="H207" s="229">
        <f t="shared" si="6"/>
        <v>726000</v>
      </c>
      <c r="I207" s="229">
        <f t="shared" si="6"/>
        <v>744000</v>
      </c>
    </row>
    <row r="208" spans="1:9" s="5" customFormat="1" ht="66.75" customHeight="1" thickBot="1" x14ac:dyDescent="0.3">
      <c r="A208" s="59" t="s">
        <v>164</v>
      </c>
      <c r="B208" s="183" t="s">
        <v>162</v>
      </c>
      <c r="C208" s="183" t="s">
        <v>163</v>
      </c>
      <c r="D208" s="183" t="s">
        <v>145</v>
      </c>
      <c r="E208" s="183" t="s">
        <v>118</v>
      </c>
      <c r="F208" s="183" t="s">
        <v>49</v>
      </c>
      <c r="G208" s="204">
        <f t="shared" si="6"/>
        <v>720000</v>
      </c>
      <c r="H208" s="204">
        <f t="shared" si="6"/>
        <v>726000</v>
      </c>
      <c r="I208" s="204">
        <f t="shared" si="6"/>
        <v>744000</v>
      </c>
    </row>
    <row r="209" spans="1:9" s="5" customFormat="1" ht="45.75" customHeight="1" thickBot="1" x14ac:dyDescent="0.3">
      <c r="A209" s="59" t="s">
        <v>165</v>
      </c>
      <c r="B209" s="183" t="s">
        <v>162</v>
      </c>
      <c r="C209" s="183" t="s">
        <v>163</v>
      </c>
      <c r="D209" s="183" t="s">
        <v>145</v>
      </c>
      <c r="E209" s="183" t="s">
        <v>118</v>
      </c>
      <c r="F209" s="183" t="s">
        <v>166</v>
      </c>
      <c r="G209" s="204">
        <v>720000</v>
      </c>
      <c r="H209" s="204">
        <v>726000</v>
      </c>
      <c r="I209" s="204">
        <v>744000</v>
      </c>
    </row>
    <row r="210" spans="1:9" s="5" customFormat="1" ht="102.75" customHeight="1" thickBot="1" x14ac:dyDescent="0.3">
      <c r="A210" s="201" t="s">
        <v>133</v>
      </c>
      <c r="B210" s="202" t="s">
        <v>134</v>
      </c>
      <c r="C210" s="140" t="s">
        <v>48</v>
      </c>
      <c r="D210" s="202" t="s">
        <v>135</v>
      </c>
      <c r="E210" s="140" t="s">
        <v>49</v>
      </c>
      <c r="F210" s="202" t="s">
        <v>49</v>
      </c>
      <c r="G210" s="141">
        <f>SUM(G211)</f>
        <v>52500</v>
      </c>
      <c r="H210" s="203">
        <v>0</v>
      </c>
      <c r="I210" s="142">
        <v>0</v>
      </c>
    </row>
    <row r="211" spans="1:9" s="5" customFormat="1" ht="29.25" customHeight="1" thickBot="1" x14ac:dyDescent="0.3">
      <c r="A211" s="59" t="s">
        <v>74</v>
      </c>
      <c r="B211" s="143" t="s">
        <v>134</v>
      </c>
      <c r="C211" s="143" t="s">
        <v>48</v>
      </c>
      <c r="D211" s="144" t="s">
        <v>135</v>
      </c>
      <c r="E211" s="145" t="s">
        <v>75</v>
      </c>
      <c r="F211" s="145" t="s">
        <v>49</v>
      </c>
      <c r="G211" s="146">
        <f>SUM(G212+G213)</f>
        <v>52500</v>
      </c>
      <c r="H211" s="147">
        <v>0</v>
      </c>
      <c r="I211" s="146">
        <v>0</v>
      </c>
    </row>
    <row r="212" spans="1:9" s="5" customFormat="1" ht="40.5" customHeight="1" thickBot="1" x14ac:dyDescent="0.3">
      <c r="A212" s="59" t="s">
        <v>72</v>
      </c>
      <c r="B212" s="143" t="s">
        <v>134</v>
      </c>
      <c r="C212" s="143" t="s">
        <v>48</v>
      </c>
      <c r="D212" s="144" t="s">
        <v>135</v>
      </c>
      <c r="E212" s="145" t="s">
        <v>75</v>
      </c>
      <c r="F212" s="145" t="s">
        <v>71</v>
      </c>
      <c r="G212" s="146">
        <v>32000</v>
      </c>
      <c r="H212" s="148">
        <v>0</v>
      </c>
      <c r="I212" s="148">
        <v>0</v>
      </c>
    </row>
    <row r="213" spans="1:9" s="5" customFormat="1" ht="42" customHeight="1" thickBot="1" x14ac:dyDescent="0.3">
      <c r="A213" s="248" t="s">
        <v>72</v>
      </c>
      <c r="B213" s="143" t="s">
        <v>134</v>
      </c>
      <c r="C213" s="143" t="s">
        <v>48</v>
      </c>
      <c r="D213" s="144" t="s">
        <v>135</v>
      </c>
      <c r="E213" s="145" t="s">
        <v>75</v>
      </c>
      <c r="F213" s="251" t="s">
        <v>73</v>
      </c>
      <c r="G213" s="148">
        <v>20500</v>
      </c>
      <c r="H213" s="148">
        <v>0</v>
      </c>
      <c r="I213" s="148">
        <v>0</v>
      </c>
    </row>
    <row r="214" spans="1:9" s="5" customFormat="1" ht="87.75" customHeight="1" thickBot="1" x14ac:dyDescent="0.3">
      <c r="A214" s="172" t="s">
        <v>149</v>
      </c>
      <c r="B214" s="173" t="s">
        <v>134</v>
      </c>
      <c r="C214" s="173" t="s">
        <v>48</v>
      </c>
      <c r="D214" s="160" t="s">
        <v>150</v>
      </c>
      <c r="E214" s="174" t="s">
        <v>49</v>
      </c>
      <c r="F214" s="174" t="s">
        <v>49</v>
      </c>
      <c r="G214" s="175">
        <f>SUM(G215)</f>
        <v>122400</v>
      </c>
      <c r="H214" s="175">
        <v>0</v>
      </c>
      <c r="I214" s="175">
        <v>0</v>
      </c>
    </row>
    <row r="215" spans="1:9" s="5" customFormat="1" ht="31.5" customHeight="1" thickBot="1" x14ac:dyDescent="0.3">
      <c r="A215" s="165" t="s">
        <v>74</v>
      </c>
      <c r="B215" s="166" t="s">
        <v>134</v>
      </c>
      <c r="C215" s="166" t="s">
        <v>48</v>
      </c>
      <c r="D215" s="167" t="s">
        <v>150</v>
      </c>
      <c r="E215" s="168" t="s">
        <v>75</v>
      </c>
      <c r="F215" s="168" t="s">
        <v>49</v>
      </c>
      <c r="G215" s="169">
        <f>SUM(G216)</f>
        <v>122400</v>
      </c>
      <c r="H215" s="171">
        <v>0</v>
      </c>
      <c r="I215" s="171">
        <v>0</v>
      </c>
    </row>
    <row r="216" spans="1:9" s="5" customFormat="1" ht="42.75" customHeight="1" thickBot="1" x14ac:dyDescent="0.3">
      <c r="A216" s="165" t="s">
        <v>151</v>
      </c>
      <c r="B216" s="166" t="s">
        <v>134</v>
      </c>
      <c r="C216" s="166" t="s">
        <v>48</v>
      </c>
      <c r="D216" s="167" t="s">
        <v>150</v>
      </c>
      <c r="E216" s="168" t="s">
        <v>75</v>
      </c>
      <c r="F216" s="168" t="s">
        <v>71</v>
      </c>
      <c r="G216" s="169">
        <v>122400</v>
      </c>
      <c r="H216" s="171">
        <v>0</v>
      </c>
      <c r="I216" s="171">
        <v>0</v>
      </c>
    </row>
    <row r="217" spans="1:9" s="5" customFormat="1" ht="17.25" customHeight="1" thickBot="1" x14ac:dyDescent="0.3">
      <c r="A217" s="337"/>
      <c r="B217" s="337"/>
      <c r="C217" s="337"/>
      <c r="D217" s="337"/>
      <c r="E217" s="338"/>
      <c r="F217" s="32" t="s">
        <v>27</v>
      </c>
      <c r="G217" s="175">
        <f>SUM(G149+G173+G180+G185+G192+G195+G198+G201+G204+G207+G210+G214)</f>
        <v>97666145</v>
      </c>
      <c r="H217" s="175">
        <f>SUM(H149+H173+H180+H185+H192+H195+H198+H201+H204+H207+H210+H214)</f>
        <v>100056712</v>
      </c>
      <c r="I217" s="175">
        <f>SUM(I149+I173+I180+I185+I192+I195+I198+I201+I204+I207+I210+I214)</f>
        <v>102766462</v>
      </c>
    </row>
    <row r="218" spans="1:9" s="5" customFormat="1" ht="17.25" customHeight="1" x14ac:dyDescent="0.25">
      <c r="A218" s="31"/>
      <c r="B218" s="31"/>
      <c r="C218" s="31"/>
      <c r="D218" s="31"/>
      <c r="E218" s="31"/>
      <c r="F218" s="262"/>
      <c r="G218" s="311"/>
      <c r="H218" s="311"/>
      <c r="I218" s="311"/>
    </row>
    <row r="219" spans="1:9" s="5" customFormat="1" ht="41.25" customHeight="1" x14ac:dyDescent="0.25">
      <c r="A219" s="312" t="s">
        <v>28</v>
      </c>
      <c r="B219" s="312"/>
      <c r="C219" s="312"/>
      <c r="D219" s="312"/>
      <c r="E219" s="312"/>
      <c r="F219" s="312"/>
      <c r="G219" s="312"/>
      <c r="H219" s="312"/>
      <c r="I219" s="312"/>
    </row>
    <row r="220" spans="1:9" s="5" customFormat="1" ht="15.75" thickBot="1" x14ac:dyDescent="0.3">
      <c r="A220" s="28"/>
      <c r="B220" s="44"/>
      <c r="C220" s="44"/>
      <c r="D220" s="44"/>
      <c r="E220" s="44"/>
      <c r="F220" s="44"/>
      <c r="G220" s="44"/>
      <c r="H220" s="44"/>
      <c r="I220" s="44"/>
    </row>
    <row r="221" spans="1:9" ht="42" customHeight="1" thickBot="1" x14ac:dyDescent="0.3">
      <c r="A221" s="319" t="s">
        <v>15</v>
      </c>
      <c r="B221" s="315" t="s">
        <v>16</v>
      </c>
      <c r="C221" s="316"/>
      <c r="D221" s="316"/>
      <c r="E221" s="317"/>
      <c r="F221" s="319" t="s">
        <v>17</v>
      </c>
      <c r="G221" s="315" t="s">
        <v>18</v>
      </c>
      <c r="H221" s="316"/>
      <c r="I221" s="317"/>
    </row>
    <row r="222" spans="1:9" x14ac:dyDescent="0.25">
      <c r="A222" s="339"/>
      <c r="B222" s="319" t="s">
        <v>19</v>
      </c>
      <c r="C222" s="319" t="s">
        <v>20</v>
      </c>
      <c r="D222" s="319" t="s">
        <v>21</v>
      </c>
      <c r="E222" s="319" t="s">
        <v>22</v>
      </c>
      <c r="F222" s="339"/>
      <c r="G222" s="19" t="s">
        <v>23</v>
      </c>
      <c r="H222" s="19" t="s">
        <v>23</v>
      </c>
      <c r="I222" s="19" t="s">
        <v>23</v>
      </c>
    </row>
    <row r="223" spans="1:9" ht="37.5" thickBot="1" x14ac:dyDescent="0.3">
      <c r="A223" s="320"/>
      <c r="B223" s="320"/>
      <c r="C223" s="320"/>
      <c r="D223" s="320"/>
      <c r="E223" s="320"/>
      <c r="F223" s="320"/>
      <c r="G223" s="9" t="s">
        <v>24</v>
      </c>
      <c r="H223" s="9" t="s">
        <v>25</v>
      </c>
      <c r="I223" s="9" t="s">
        <v>26</v>
      </c>
    </row>
    <row r="224" spans="1:9" ht="16.5" customHeight="1" thickBot="1" x14ac:dyDescent="0.3">
      <c r="A224" s="42">
        <v>1</v>
      </c>
      <c r="B224" s="9">
        <v>2</v>
      </c>
      <c r="C224" s="9">
        <v>3</v>
      </c>
      <c r="D224" s="9">
        <v>4</v>
      </c>
      <c r="E224" s="9">
        <v>5</v>
      </c>
      <c r="F224" s="9">
        <v>6</v>
      </c>
      <c r="G224" s="9">
        <v>7</v>
      </c>
      <c r="H224" s="9">
        <v>8</v>
      </c>
      <c r="I224" s="9">
        <v>9</v>
      </c>
    </row>
    <row r="225" spans="1:9" ht="15.75" thickBot="1" x14ac:dyDescent="0.3">
      <c r="A225" s="24"/>
      <c r="B225" s="22"/>
      <c r="C225" s="22"/>
      <c r="D225" s="22"/>
      <c r="E225" s="22"/>
      <c r="F225" s="22"/>
      <c r="G225" s="38"/>
      <c r="H225" s="38"/>
      <c r="I225" s="38"/>
    </row>
    <row r="226" spans="1:9" ht="13.5" customHeight="1" thickBot="1" x14ac:dyDescent="0.3">
      <c r="A226" s="42"/>
      <c r="B226" s="7"/>
      <c r="C226" s="7"/>
      <c r="D226" s="7"/>
      <c r="E226" s="7"/>
      <c r="F226" s="7"/>
      <c r="G226" s="26"/>
      <c r="H226" s="26"/>
      <c r="I226" s="26"/>
    </row>
    <row r="227" spans="1:9" ht="15" customHeight="1" thickBot="1" x14ac:dyDescent="0.3">
      <c r="A227" s="337"/>
      <c r="B227" s="337"/>
      <c r="C227" s="337"/>
      <c r="D227" s="337"/>
      <c r="E227" s="338"/>
      <c r="F227" s="32" t="s">
        <v>27</v>
      </c>
      <c r="G227" s="33"/>
      <c r="H227" s="33"/>
      <c r="I227" s="33"/>
    </row>
    <row r="228" spans="1:9" x14ac:dyDescent="0.25">
      <c r="A228" s="44"/>
      <c r="B228" s="44"/>
      <c r="C228" s="44"/>
      <c r="D228" s="44"/>
      <c r="E228" s="44"/>
      <c r="F228" s="44"/>
      <c r="G228" s="44"/>
      <c r="H228" s="44"/>
      <c r="I228" s="44"/>
    </row>
    <row r="229" spans="1:9" x14ac:dyDescent="0.25">
      <c r="A229" s="29" t="s">
        <v>29</v>
      </c>
      <c r="B229" s="44"/>
      <c r="C229" s="44"/>
      <c r="D229" s="44"/>
      <c r="E229" s="44"/>
      <c r="F229" s="44"/>
      <c r="G229" s="44"/>
      <c r="H229" s="44"/>
      <c r="I229" s="44"/>
    </row>
    <row r="230" spans="1:9" ht="15.75" thickBot="1" x14ac:dyDescent="0.3">
      <c r="A230" s="13"/>
      <c r="B230" s="44"/>
      <c r="C230" s="44"/>
      <c r="D230" s="44"/>
      <c r="E230" s="44"/>
      <c r="F230" s="44"/>
      <c r="G230" s="44"/>
      <c r="H230" s="44"/>
      <c r="I230" s="44"/>
    </row>
    <row r="231" spans="1:9" ht="15.75" thickBot="1" x14ac:dyDescent="0.3">
      <c r="A231" s="319" t="s">
        <v>15</v>
      </c>
      <c r="B231" s="315" t="s">
        <v>16</v>
      </c>
      <c r="C231" s="316"/>
      <c r="D231" s="316"/>
      <c r="E231" s="317"/>
      <c r="F231" s="319" t="s">
        <v>17</v>
      </c>
      <c r="G231" s="315" t="s">
        <v>18</v>
      </c>
      <c r="H231" s="316"/>
      <c r="I231" s="317"/>
    </row>
    <row r="232" spans="1:9" x14ac:dyDescent="0.25">
      <c r="A232" s="339"/>
      <c r="B232" s="319" t="s">
        <v>19</v>
      </c>
      <c r="C232" s="319" t="s">
        <v>20</v>
      </c>
      <c r="D232" s="319" t="s">
        <v>21</v>
      </c>
      <c r="E232" s="319" t="s">
        <v>22</v>
      </c>
      <c r="F232" s="339"/>
      <c r="G232" s="19" t="s">
        <v>125</v>
      </c>
      <c r="H232" s="19" t="s">
        <v>173</v>
      </c>
      <c r="I232" s="19" t="s">
        <v>245</v>
      </c>
    </row>
    <row r="233" spans="1:9" ht="37.5" thickBot="1" x14ac:dyDescent="0.3">
      <c r="A233" s="320"/>
      <c r="B233" s="320"/>
      <c r="C233" s="320"/>
      <c r="D233" s="320"/>
      <c r="E233" s="320"/>
      <c r="F233" s="320"/>
      <c r="G233" s="9" t="s">
        <v>24</v>
      </c>
      <c r="H233" s="9" t="s">
        <v>25</v>
      </c>
      <c r="I233" s="9" t="s">
        <v>26</v>
      </c>
    </row>
    <row r="234" spans="1:9" s="5" customFormat="1" ht="15.75" thickBot="1" x14ac:dyDescent="0.3">
      <c r="A234" s="42">
        <v>1</v>
      </c>
      <c r="B234" s="9">
        <v>2</v>
      </c>
      <c r="C234" s="9">
        <v>3</v>
      </c>
      <c r="D234" s="9">
        <v>4</v>
      </c>
      <c r="E234" s="9">
        <v>5</v>
      </c>
      <c r="F234" s="9">
        <v>6</v>
      </c>
      <c r="G234" s="9">
        <v>7</v>
      </c>
      <c r="H234" s="9">
        <v>8</v>
      </c>
      <c r="I234" s="9">
        <v>9</v>
      </c>
    </row>
    <row r="235" spans="1:9" s="5" customFormat="1" ht="37.5" thickBot="1" x14ac:dyDescent="0.3">
      <c r="A235" s="24" t="s">
        <v>88</v>
      </c>
      <c r="B235" s="22" t="s">
        <v>47</v>
      </c>
      <c r="C235" s="22" t="s">
        <v>48</v>
      </c>
      <c r="D235" s="22" t="s">
        <v>87</v>
      </c>
      <c r="E235" s="22" t="s">
        <v>49</v>
      </c>
      <c r="F235" s="22" t="s">
        <v>49</v>
      </c>
      <c r="G235" s="38">
        <f>SUM(G236)</f>
        <v>280200</v>
      </c>
      <c r="H235" s="38">
        <f>SUM(H236)</f>
        <v>290300</v>
      </c>
      <c r="I235" s="38">
        <f>SUM(I236)</f>
        <v>302000</v>
      </c>
    </row>
    <row r="236" spans="1:9" s="5" customFormat="1" ht="25.5" thickBot="1" x14ac:dyDescent="0.3">
      <c r="A236" s="42" t="s">
        <v>74</v>
      </c>
      <c r="B236" s="7" t="s">
        <v>47</v>
      </c>
      <c r="C236" s="7" t="s">
        <v>48</v>
      </c>
      <c r="D236" s="7" t="s">
        <v>87</v>
      </c>
      <c r="E236" s="7" t="s">
        <v>75</v>
      </c>
      <c r="F236" s="7" t="s">
        <v>49</v>
      </c>
      <c r="G236" s="39">
        <f>SUM(G237:G241)</f>
        <v>280200</v>
      </c>
      <c r="H236" s="39">
        <f>SUM(H237:H241)</f>
        <v>290300</v>
      </c>
      <c r="I236" s="39">
        <f>SUM(I237:I241)</f>
        <v>302000</v>
      </c>
    </row>
    <row r="237" spans="1:9" s="5" customFormat="1" ht="15.75" thickBot="1" x14ac:dyDescent="0.3">
      <c r="A237" s="42" t="s">
        <v>89</v>
      </c>
      <c r="B237" s="7" t="s">
        <v>47</v>
      </c>
      <c r="C237" s="7" t="s">
        <v>48</v>
      </c>
      <c r="D237" s="7" t="s">
        <v>87</v>
      </c>
      <c r="E237" s="7" t="s">
        <v>75</v>
      </c>
      <c r="F237" s="7" t="s">
        <v>90</v>
      </c>
      <c r="G237" s="39">
        <v>58200</v>
      </c>
      <c r="H237" s="39">
        <v>60000</v>
      </c>
      <c r="I237" s="39">
        <v>63000</v>
      </c>
    </row>
    <row r="238" spans="1:9" s="5" customFormat="1" ht="15.75" thickBot="1" x14ac:dyDescent="0.3">
      <c r="A238" s="104" t="s">
        <v>126</v>
      </c>
      <c r="B238" s="7" t="s">
        <v>47</v>
      </c>
      <c r="C238" s="7" t="s">
        <v>48</v>
      </c>
      <c r="D238" s="7" t="s">
        <v>87</v>
      </c>
      <c r="E238" s="7" t="s">
        <v>75</v>
      </c>
      <c r="F238" s="7" t="s">
        <v>61</v>
      </c>
      <c r="G238" s="39">
        <v>13600</v>
      </c>
      <c r="H238" s="39">
        <v>14000</v>
      </c>
      <c r="I238" s="39">
        <v>15000</v>
      </c>
    </row>
    <row r="239" spans="1:9" s="5" customFormat="1" ht="15.75" thickBot="1" x14ac:dyDescent="0.3">
      <c r="A239" s="42" t="s">
        <v>91</v>
      </c>
      <c r="B239" s="7" t="s">
        <v>47</v>
      </c>
      <c r="C239" s="7" t="s">
        <v>48</v>
      </c>
      <c r="D239" s="7" t="s">
        <v>87</v>
      </c>
      <c r="E239" s="7" t="s">
        <v>75</v>
      </c>
      <c r="F239" s="7" t="s">
        <v>92</v>
      </c>
      <c r="G239" s="39">
        <v>5700</v>
      </c>
      <c r="H239" s="39">
        <v>6000</v>
      </c>
      <c r="I239" s="39">
        <v>6000</v>
      </c>
    </row>
    <row r="240" spans="1:9" s="5" customFormat="1" ht="37.5" thickBot="1" x14ac:dyDescent="0.3">
      <c r="A240" s="42" t="s">
        <v>72</v>
      </c>
      <c r="B240" s="7" t="s">
        <v>47</v>
      </c>
      <c r="C240" s="7" t="s">
        <v>48</v>
      </c>
      <c r="D240" s="7" t="s">
        <v>87</v>
      </c>
      <c r="E240" s="7" t="s">
        <v>75</v>
      </c>
      <c r="F240" s="7" t="s">
        <v>73</v>
      </c>
      <c r="G240" s="39">
        <v>55200</v>
      </c>
      <c r="H240" s="39">
        <v>57000</v>
      </c>
      <c r="I240" s="39">
        <v>59000</v>
      </c>
    </row>
    <row r="241" spans="1:9" s="5" customFormat="1" ht="49.5" thickBot="1" x14ac:dyDescent="0.3">
      <c r="A241" s="42" t="s">
        <v>95</v>
      </c>
      <c r="B241" s="7" t="s">
        <v>47</v>
      </c>
      <c r="C241" s="7" t="s">
        <v>48</v>
      </c>
      <c r="D241" s="7" t="s">
        <v>87</v>
      </c>
      <c r="E241" s="7" t="s">
        <v>75</v>
      </c>
      <c r="F241" s="7" t="s">
        <v>94</v>
      </c>
      <c r="G241" s="39">
        <v>147500</v>
      </c>
      <c r="H241" s="39">
        <v>153300</v>
      </c>
      <c r="I241" s="39">
        <v>159000</v>
      </c>
    </row>
    <row r="242" spans="1:9" s="5" customFormat="1" ht="49.5" thickBot="1" x14ac:dyDescent="0.3">
      <c r="A242" s="24" t="s">
        <v>100</v>
      </c>
      <c r="B242" s="22" t="s">
        <v>47</v>
      </c>
      <c r="C242" s="22" t="s">
        <v>285</v>
      </c>
      <c r="D242" s="22" t="s">
        <v>44</v>
      </c>
      <c r="E242" s="22" t="s">
        <v>49</v>
      </c>
      <c r="F242" s="22" t="s">
        <v>49</v>
      </c>
      <c r="G242" s="38">
        <f>SUM(G243+G245+G247+G253)</f>
        <v>507081</v>
      </c>
      <c r="H242" s="38">
        <f>SUM(H243+H245+H247+H253)</f>
        <v>526000</v>
      </c>
      <c r="I242" s="38">
        <f>SUM(I243+I245+I247+I253)</f>
        <v>547000</v>
      </c>
    </row>
    <row r="243" spans="1:9" s="5" customFormat="1" ht="25.5" thickBot="1" x14ac:dyDescent="0.3">
      <c r="A243" s="42" t="s">
        <v>50</v>
      </c>
      <c r="B243" s="7" t="s">
        <v>47</v>
      </c>
      <c r="C243" s="7" t="s">
        <v>285</v>
      </c>
      <c r="D243" s="7" t="s">
        <v>44</v>
      </c>
      <c r="E243" s="7" t="s">
        <v>51</v>
      </c>
      <c r="F243" s="7" t="s">
        <v>49</v>
      </c>
      <c r="G243" s="26">
        <f>SUM(G244)</f>
        <v>18230</v>
      </c>
      <c r="H243" s="26">
        <f>SUM(H244)</f>
        <v>19000</v>
      </c>
      <c r="I243" s="26">
        <f>SUM(I244)</f>
        <v>20000</v>
      </c>
    </row>
    <row r="244" spans="1:9" s="5" customFormat="1" ht="15.75" thickBot="1" x14ac:dyDescent="0.3">
      <c r="A244" s="42" t="s">
        <v>52</v>
      </c>
      <c r="B244" s="7" t="s">
        <v>47</v>
      </c>
      <c r="C244" s="7" t="s">
        <v>285</v>
      </c>
      <c r="D244" s="7" t="s">
        <v>44</v>
      </c>
      <c r="E244" s="7" t="s">
        <v>51</v>
      </c>
      <c r="F244" s="7" t="s">
        <v>53</v>
      </c>
      <c r="G244" s="26">
        <v>18230</v>
      </c>
      <c r="H244" s="26">
        <v>19000</v>
      </c>
      <c r="I244" s="26">
        <v>20000</v>
      </c>
    </row>
    <row r="245" spans="1:9" s="5" customFormat="1" ht="69" customHeight="1" thickBot="1" x14ac:dyDescent="0.3">
      <c r="A245" s="211" t="s">
        <v>62</v>
      </c>
      <c r="B245" s="7" t="s">
        <v>47</v>
      </c>
      <c r="C245" s="7" t="s">
        <v>285</v>
      </c>
      <c r="D245" s="7" t="s">
        <v>44</v>
      </c>
      <c r="E245" s="7" t="s">
        <v>63</v>
      </c>
      <c r="F245" s="7" t="s">
        <v>49</v>
      </c>
      <c r="G245" s="26">
        <f>SUM(G246)</f>
        <v>5505</v>
      </c>
      <c r="H245" s="26">
        <f>SUM(H246)</f>
        <v>5700</v>
      </c>
      <c r="I245" s="26">
        <f>SUM(I246)</f>
        <v>6000</v>
      </c>
    </row>
    <row r="246" spans="1:9" s="5" customFormat="1" ht="25.5" thickBot="1" x14ac:dyDescent="0.3">
      <c r="A246" s="211" t="s">
        <v>64</v>
      </c>
      <c r="B246" s="7" t="s">
        <v>47</v>
      </c>
      <c r="C246" s="7" t="s">
        <v>285</v>
      </c>
      <c r="D246" s="7" t="s">
        <v>44</v>
      </c>
      <c r="E246" s="7" t="s">
        <v>63</v>
      </c>
      <c r="F246" s="7" t="s">
        <v>65</v>
      </c>
      <c r="G246" s="26">
        <v>5505</v>
      </c>
      <c r="H246" s="26">
        <v>5700</v>
      </c>
      <c r="I246" s="26">
        <v>6000</v>
      </c>
    </row>
    <row r="247" spans="1:9" s="5" customFormat="1" ht="31.5" customHeight="1" thickBot="1" x14ac:dyDescent="0.3">
      <c r="A247" s="211" t="s">
        <v>74</v>
      </c>
      <c r="B247" s="7" t="s">
        <v>47</v>
      </c>
      <c r="C247" s="7" t="s">
        <v>285</v>
      </c>
      <c r="D247" s="7" t="s">
        <v>44</v>
      </c>
      <c r="E247" s="7" t="s">
        <v>75</v>
      </c>
      <c r="F247" s="7" t="s">
        <v>49</v>
      </c>
      <c r="G247" s="26">
        <f>SUM(G248+G249+G250+G251+G252)</f>
        <v>398246</v>
      </c>
      <c r="H247" s="26">
        <f>SUM(H248:H252)</f>
        <v>413300</v>
      </c>
      <c r="I247" s="26">
        <f>SUM(I248:I252)</f>
        <v>429000</v>
      </c>
    </row>
    <row r="248" spans="1:9" s="5" customFormat="1" ht="15.75" thickBot="1" x14ac:dyDescent="0.3">
      <c r="A248" s="211" t="s">
        <v>91</v>
      </c>
      <c r="B248" s="7" t="s">
        <v>47</v>
      </c>
      <c r="C248" s="7" t="s">
        <v>285</v>
      </c>
      <c r="D248" s="7" t="s">
        <v>44</v>
      </c>
      <c r="E248" s="7" t="s">
        <v>75</v>
      </c>
      <c r="F248" s="7" t="s">
        <v>92</v>
      </c>
      <c r="G248" s="26">
        <v>5000</v>
      </c>
      <c r="H248" s="26">
        <v>5000</v>
      </c>
      <c r="I248" s="26">
        <v>5000</v>
      </c>
    </row>
    <row r="249" spans="1:9" s="5" customFormat="1" ht="49.5" thickBot="1" x14ac:dyDescent="0.3">
      <c r="A249" s="211" t="s">
        <v>78</v>
      </c>
      <c r="B249" s="7" t="s">
        <v>47</v>
      </c>
      <c r="C249" s="7" t="s">
        <v>285</v>
      </c>
      <c r="D249" s="7" t="s">
        <v>44</v>
      </c>
      <c r="E249" s="7" t="s">
        <v>75</v>
      </c>
      <c r="F249" s="7" t="s">
        <v>79</v>
      </c>
      <c r="G249" s="26">
        <v>7000</v>
      </c>
      <c r="H249" s="26">
        <v>7000</v>
      </c>
      <c r="I249" s="26">
        <v>7000</v>
      </c>
    </row>
    <row r="250" spans="1:9" s="5" customFormat="1" ht="25.5" thickBot="1" x14ac:dyDescent="0.3">
      <c r="A250" s="211" t="s">
        <v>96</v>
      </c>
      <c r="B250" s="7" t="s">
        <v>47</v>
      </c>
      <c r="C250" s="7" t="s">
        <v>285</v>
      </c>
      <c r="D250" s="7" t="s">
        <v>44</v>
      </c>
      <c r="E250" s="7" t="s">
        <v>75</v>
      </c>
      <c r="F250" s="7" t="s">
        <v>97</v>
      </c>
      <c r="G250" s="26">
        <v>359086</v>
      </c>
      <c r="H250" s="26">
        <v>373000</v>
      </c>
      <c r="I250" s="26">
        <v>388000</v>
      </c>
    </row>
    <row r="251" spans="1:9" s="5" customFormat="1" ht="37.5" thickBot="1" x14ac:dyDescent="0.3">
      <c r="A251" s="211" t="s">
        <v>72</v>
      </c>
      <c r="B251" s="7" t="s">
        <v>47</v>
      </c>
      <c r="C251" s="7" t="s">
        <v>285</v>
      </c>
      <c r="D251" s="7" t="s">
        <v>44</v>
      </c>
      <c r="E251" s="7" t="s">
        <v>75</v>
      </c>
      <c r="F251" s="7" t="s">
        <v>73</v>
      </c>
      <c r="G251" s="26">
        <v>4210</v>
      </c>
      <c r="H251" s="26">
        <v>4300</v>
      </c>
      <c r="I251" s="26">
        <v>5000</v>
      </c>
    </row>
    <row r="252" spans="1:9" s="5" customFormat="1" ht="61.5" thickBot="1" x14ac:dyDescent="0.3">
      <c r="A252" s="211" t="s">
        <v>93</v>
      </c>
      <c r="B252" s="7" t="s">
        <v>47</v>
      </c>
      <c r="C252" s="7" t="s">
        <v>285</v>
      </c>
      <c r="D252" s="7" t="s">
        <v>44</v>
      </c>
      <c r="E252" s="7" t="s">
        <v>75</v>
      </c>
      <c r="F252" s="7" t="s">
        <v>94</v>
      </c>
      <c r="G252" s="82">
        <v>22950</v>
      </c>
      <c r="H252" s="26">
        <v>24000</v>
      </c>
      <c r="I252" s="26">
        <v>24000</v>
      </c>
    </row>
    <row r="253" spans="1:9" s="5" customFormat="1" ht="61.5" thickBot="1" x14ac:dyDescent="0.3">
      <c r="A253" s="211" t="s">
        <v>164</v>
      </c>
      <c r="B253" s="7" t="s">
        <v>47</v>
      </c>
      <c r="C253" s="7" t="s">
        <v>285</v>
      </c>
      <c r="D253" s="7" t="s">
        <v>44</v>
      </c>
      <c r="E253" s="7" t="s">
        <v>118</v>
      </c>
      <c r="F253" s="7" t="s">
        <v>49</v>
      </c>
      <c r="G253" s="26">
        <f>SUM(G254)</f>
        <v>85100</v>
      </c>
      <c r="H253" s="26">
        <v>88000</v>
      </c>
      <c r="I253" s="26">
        <f>SUM(I254)</f>
        <v>92000</v>
      </c>
    </row>
    <row r="254" spans="1:9" s="5" customFormat="1" ht="37.5" thickBot="1" x14ac:dyDescent="0.3">
      <c r="A254" s="211" t="s">
        <v>172</v>
      </c>
      <c r="B254" s="7" t="s">
        <v>47</v>
      </c>
      <c r="C254" s="7" t="s">
        <v>285</v>
      </c>
      <c r="D254" s="7" t="s">
        <v>44</v>
      </c>
      <c r="E254" s="7" t="s">
        <v>118</v>
      </c>
      <c r="F254" s="7" t="s">
        <v>119</v>
      </c>
      <c r="G254" s="26">
        <v>85100</v>
      </c>
      <c r="H254" s="26">
        <v>88500</v>
      </c>
      <c r="I254" s="26">
        <v>92000</v>
      </c>
    </row>
    <row r="255" spans="1:9" s="5" customFormat="1" ht="37.5" thickBot="1" x14ac:dyDescent="0.3">
      <c r="A255" s="24" t="s">
        <v>103</v>
      </c>
      <c r="B255" s="22" t="s">
        <v>47</v>
      </c>
      <c r="C255" s="22" t="s">
        <v>285</v>
      </c>
      <c r="D255" s="22" t="s">
        <v>41</v>
      </c>
      <c r="E255" s="22" t="s">
        <v>49</v>
      </c>
      <c r="F255" s="22" t="s">
        <v>49</v>
      </c>
      <c r="G255" s="38">
        <f>SUM(G256+G258+G260+G266)</f>
        <v>200406</v>
      </c>
      <c r="H255" s="38">
        <f>SUM(H256+H258++H260+H266)</f>
        <v>206300</v>
      </c>
      <c r="I255" s="38">
        <f>SUM(I256+I258+I260+I266)</f>
        <v>217500</v>
      </c>
    </row>
    <row r="256" spans="1:9" s="5" customFormat="1" ht="25.5" thickBot="1" x14ac:dyDescent="0.3">
      <c r="A256" s="139" t="s">
        <v>50</v>
      </c>
      <c r="B256" s="7" t="s">
        <v>47</v>
      </c>
      <c r="C256" s="7" t="s">
        <v>285</v>
      </c>
      <c r="D256" s="7" t="s">
        <v>41</v>
      </c>
      <c r="E256" s="7" t="s">
        <v>51</v>
      </c>
      <c r="F256" s="7" t="s">
        <v>49</v>
      </c>
      <c r="G256" s="39">
        <f>SUM(G257)</f>
        <v>34260</v>
      </c>
      <c r="H256" s="39">
        <f>SUM(H257)</f>
        <v>35000</v>
      </c>
      <c r="I256" s="39">
        <f>SUM(I257)</f>
        <v>36000</v>
      </c>
    </row>
    <row r="257" spans="1:9" s="5" customFormat="1" ht="26.25" customHeight="1" thickBot="1" x14ac:dyDescent="0.3">
      <c r="A257" s="139" t="s">
        <v>52</v>
      </c>
      <c r="B257" s="7" t="s">
        <v>47</v>
      </c>
      <c r="C257" s="7" t="s">
        <v>285</v>
      </c>
      <c r="D257" s="7" t="s">
        <v>41</v>
      </c>
      <c r="E257" s="7" t="s">
        <v>51</v>
      </c>
      <c r="F257" s="7" t="s">
        <v>53</v>
      </c>
      <c r="G257" s="39">
        <v>34260</v>
      </c>
      <c r="H257" s="39">
        <v>35000</v>
      </c>
      <c r="I257" s="39">
        <v>36000</v>
      </c>
    </row>
    <row r="258" spans="1:9" s="5" customFormat="1" ht="73.5" thickBot="1" x14ac:dyDescent="0.3">
      <c r="A258" s="211" t="s">
        <v>62</v>
      </c>
      <c r="B258" s="7" t="s">
        <v>47</v>
      </c>
      <c r="C258" s="7" t="s">
        <v>285</v>
      </c>
      <c r="D258" s="7" t="s">
        <v>41</v>
      </c>
      <c r="E258" s="7" t="s">
        <v>63</v>
      </c>
      <c r="F258" s="7" t="s">
        <v>49</v>
      </c>
      <c r="G258" s="39">
        <f>SUM(G259)</f>
        <v>10346</v>
      </c>
      <c r="H258" s="39">
        <f>SUM(H259)</f>
        <v>10700</v>
      </c>
      <c r="I258" s="39">
        <f>SUM(I259)</f>
        <v>11200</v>
      </c>
    </row>
    <row r="259" spans="1:9" s="5" customFormat="1" ht="25.5" thickBot="1" x14ac:dyDescent="0.3">
      <c r="A259" s="211" t="s">
        <v>64</v>
      </c>
      <c r="B259" s="7" t="s">
        <v>47</v>
      </c>
      <c r="C259" s="7" t="s">
        <v>285</v>
      </c>
      <c r="D259" s="7" t="s">
        <v>41</v>
      </c>
      <c r="E259" s="7" t="s">
        <v>63</v>
      </c>
      <c r="F259" s="7" t="s">
        <v>65</v>
      </c>
      <c r="G259" s="39">
        <v>10346</v>
      </c>
      <c r="H259" s="39">
        <v>10700</v>
      </c>
      <c r="I259" s="39">
        <v>11200</v>
      </c>
    </row>
    <row r="260" spans="1:9" s="5" customFormat="1" ht="29.25" customHeight="1" thickBot="1" x14ac:dyDescent="0.3">
      <c r="A260" s="211" t="s">
        <v>74</v>
      </c>
      <c r="B260" s="7" t="s">
        <v>47</v>
      </c>
      <c r="C260" s="7" t="s">
        <v>285</v>
      </c>
      <c r="D260" s="7" t="s">
        <v>41</v>
      </c>
      <c r="E260" s="7" t="s">
        <v>75</v>
      </c>
      <c r="F260" s="7" t="s">
        <v>49</v>
      </c>
      <c r="G260" s="39">
        <f>SUM(G261+G262+G263+G264+G265)</f>
        <v>109900</v>
      </c>
      <c r="H260" s="39">
        <f>SUM(H261:H265)</f>
        <v>112900</v>
      </c>
      <c r="I260" s="39">
        <f>SUM(I261:I265)</f>
        <v>120700</v>
      </c>
    </row>
    <row r="261" spans="1:9" s="5" customFormat="1" ht="15.75" thickBot="1" x14ac:dyDescent="0.3">
      <c r="A261" s="211" t="s">
        <v>91</v>
      </c>
      <c r="B261" s="7" t="s">
        <v>47</v>
      </c>
      <c r="C261" s="7" t="s">
        <v>285</v>
      </c>
      <c r="D261" s="7" t="s">
        <v>41</v>
      </c>
      <c r="E261" s="7" t="s">
        <v>75</v>
      </c>
      <c r="F261" s="7" t="s">
        <v>92</v>
      </c>
      <c r="G261" s="39">
        <v>6000</v>
      </c>
      <c r="H261" s="39">
        <v>6000</v>
      </c>
      <c r="I261" s="39">
        <v>6000</v>
      </c>
    </row>
    <row r="262" spans="1:9" s="5" customFormat="1" ht="49.5" thickBot="1" x14ac:dyDescent="0.3">
      <c r="A262" s="211" t="s">
        <v>78</v>
      </c>
      <c r="B262" s="7" t="s">
        <v>47</v>
      </c>
      <c r="C262" s="7" t="s">
        <v>285</v>
      </c>
      <c r="D262" s="7" t="s">
        <v>41</v>
      </c>
      <c r="E262" s="7" t="s">
        <v>75</v>
      </c>
      <c r="F262" s="7" t="s">
        <v>79</v>
      </c>
      <c r="G262" s="39">
        <v>12000</v>
      </c>
      <c r="H262" s="39">
        <v>12000</v>
      </c>
      <c r="I262" s="39">
        <v>13000</v>
      </c>
    </row>
    <row r="263" spans="1:9" s="5" customFormat="1" ht="25.5" thickBot="1" x14ac:dyDescent="0.3">
      <c r="A263" s="211" t="s">
        <v>96</v>
      </c>
      <c r="B263" s="7" t="s">
        <v>47</v>
      </c>
      <c r="C263" s="7" t="s">
        <v>285</v>
      </c>
      <c r="D263" s="7" t="s">
        <v>41</v>
      </c>
      <c r="E263" s="7" t="s">
        <v>75</v>
      </c>
      <c r="F263" s="7" t="s">
        <v>97</v>
      </c>
      <c r="G263" s="39">
        <v>45000</v>
      </c>
      <c r="H263" s="39">
        <v>46100</v>
      </c>
      <c r="I263" s="39">
        <v>51000</v>
      </c>
    </row>
    <row r="264" spans="1:9" s="5" customFormat="1" ht="37.5" thickBot="1" x14ac:dyDescent="0.3">
      <c r="A264" s="211" t="s">
        <v>72</v>
      </c>
      <c r="B264" s="7" t="s">
        <v>47</v>
      </c>
      <c r="C264" s="7" t="s">
        <v>285</v>
      </c>
      <c r="D264" s="7" t="s">
        <v>41</v>
      </c>
      <c r="E264" s="7" t="s">
        <v>75</v>
      </c>
      <c r="F264" s="7" t="s">
        <v>73</v>
      </c>
      <c r="G264" s="39">
        <v>7300</v>
      </c>
      <c r="H264" s="39">
        <v>7600</v>
      </c>
      <c r="I264" s="39">
        <v>7900</v>
      </c>
    </row>
    <row r="265" spans="1:9" s="5" customFormat="1" ht="61.5" thickBot="1" x14ac:dyDescent="0.3">
      <c r="A265" s="211" t="s">
        <v>93</v>
      </c>
      <c r="B265" s="7" t="s">
        <v>47</v>
      </c>
      <c r="C265" s="7" t="s">
        <v>285</v>
      </c>
      <c r="D265" s="7" t="s">
        <v>41</v>
      </c>
      <c r="E265" s="7" t="s">
        <v>75</v>
      </c>
      <c r="F265" s="7" t="s">
        <v>94</v>
      </c>
      <c r="G265" s="39">
        <v>39600</v>
      </c>
      <c r="H265" s="39">
        <v>41200</v>
      </c>
      <c r="I265" s="39">
        <v>42800</v>
      </c>
    </row>
    <row r="266" spans="1:9" s="5" customFormat="1" ht="61.5" thickBot="1" x14ac:dyDescent="0.3">
      <c r="A266" s="211" t="s">
        <v>164</v>
      </c>
      <c r="B266" s="7" t="s">
        <v>47</v>
      </c>
      <c r="C266" s="7" t="s">
        <v>285</v>
      </c>
      <c r="D266" s="7" t="s">
        <v>41</v>
      </c>
      <c r="E266" s="7" t="s">
        <v>118</v>
      </c>
      <c r="F266" s="7" t="s">
        <v>49</v>
      </c>
      <c r="G266" s="39">
        <f>SUM(G267)</f>
        <v>45900</v>
      </c>
      <c r="H266" s="39">
        <f>SUM(H267)</f>
        <v>47700</v>
      </c>
      <c r="I266" s="39">
        <f>SUM(I267)</f>
        <v>49600</v>
      </c>
    </row>
    <row r="267" spans="1:9" s="5" customFormat="1" ht="36.75" customHeight="1" thickBot="1" x14ac:dyDescent="0.3">
      <c r="A267" s="211" t="s">
        <v>172</v>
      </c>
      <c r="B267" s="7" t="s">
        <v>47</v>
      </c>
      <c r="C267" s="7" t="s">
        <v>285</v>
      </c>
      <c r="D267" s="7" t="s">
        <v>41</v>
      </c>
      <c r="E267" s="7" t="s">
        <v>118</v>
      </c>
      <c r="F267" s="7" t="s">
        <v>119</v>
      </c>
      <c r="G267" s="39">
        <v>45900</v>
      </c>
      <c r="H267" s="39">
        <v>47700</v>
      </c>
      <c r="I267" s="39">
        <v>49600</v>
      </c>
    </row>
    <row r="268" spans="1:9" s="5" customFormat="1" ht="38.25" customHeight="1" thickBot="1" x14ac:dyDescent="0.3">
      <c r="A268" s="155" t="s">
        <v>147</v>
      </c>
      <c r="B268" s="156" t="s">
        <v>47</v>
      </c>
      <c r="C268" s="22" t="s">
        <v>285</v>
      </c>
      <c r="D268" s="156" t="s">
        <v>148</v>
      </c>
      <c r="E268" s="156" t="s">
        <v>49</v>
      </c>
      <c r="F268" s="156" t="s">
        <v>49</v>
      </c>
      <c r="G268" s="81">
        <f>SUM(G269+G271)</f>
        <v>801000</v>
      </c>
      <c r="H268" s="81">
        <f>SUM(H269+H271)</f>
        <v>810000</v>
      </c>
      <c r="I268" s="81">
        <f>SUM(I269+I271)</f>
        <v>830000</v>
      </c>
    </row>
    <row r="269" spans="1:9" s="5" customFormat="1" ht="29.25" customHeight="1" thickBot="1" x14ac:dyDescent="0.3">
      <c r="A269" s="157" t="s">
        <v>74</v>
      </c>
      <c r="B269" s="158" t="s">
        <v>47</v>
      </c>
      <c r="C269" s="7" t="s">
        <v>285</v>
      </c>
      <c r="D269" s="158" t="s">
        <v>148</v>
      </c>
      <c r="E269" s="158" t="s">
        <v>75</v>
      </c>
      <c r="F269" s="158" t="s">
        <v>49</v>
      </c>
      <c r="G269" s="82">
        <f>SUM(G270)</f>
        <v>485000</v>
      </c>
      <c r="H269" s="82">
        <f>SUM(H270)</f>
        <v>490000</v>
      </c>
      <c r="I269" s="82">
        <f>SUM(I270)</f>
        <v>500000</v>
      </c>
    </row>
    <row r="270" spans="1:9" s="5" customFormat="1" ht="32.25" customHeight="1" thickBot="1" x14ac:dyDescent="0.3">
      <c r="A270" s="157" t="s">
        <v>96</v>
      </c>
      <c r="B270" s="158" t="s">
        <v>47</v>
      </c>
      <c r="C270" s="7" t="s">
        <v>285</v>
      </c>
      <c r="D270" s="158" t="s">
        <v>148</v>
      </c>
      <c r="E270" s="158" t="s">
        <v>75</v>
      </c>
      <c r="F270" s="158" t="s">
        <v>97</v>
      </c>
      <c r="G270" s="82">
        <v>485000</v>
      </c>
      <c r="H270" s="82">
        <v>490000</v>
      </c>
      <c r="I270" s="82">
        <v>500000</v>
      </c>
    </row>
    <row r="271" spans="1:9" s="5" customFormat="1" ht="67.5" customHeight="1" thickBot="1" x14ac:dyDescent="0.3">
      <c r="A271" s="157" t="s">
        <v>164</v>
      </c>
      <c r="B271" s="158" t="s">
        <v>47</v>
      </c>
      <c r="C271" s="7" t="s">
        <v>285</v>
      </c>
      <c r="D271" s="158" t="s">
        <v>148</v>
      </c>
      <c r="E271" s="158" t="s">
        <v>118</v>
      </c>
      <c r="F271" s="158" t="s">
        <v>49</v>
      </c>
      <c r="G271" s="82">
        <f>SUM(G272)</f>
        <v>316000</v>
      </c>
      <c r="H271" s="82">
        <f>SUM(H272)</f>
        <v>320000</v>
      </c>
      <c r="I271" s="82">
        <f>SUM(I272)</f>
        <v>330000</v>
      </c>
    </row>
    <row r="272" spans="1:9" s="5" customFormat="1" ht="39" customHeight="1" thickBot="1" x14ac:dyDescent="0.3">
      <c r="A272" s="157" t="s">
        <v>172</v>
      </c>
      <c r="B272" s="158" t="s">
        <v>47</v>
      </c>
      <c r="C272" s="7" t="s">
        <v>285</v>
      </c>
      <c r="D272" s="158" t="s">
        <v>148</v>
      </c>
      <c r="E272" s="158" t="s">
        <v>118</v>
      </c>
      <c r="F272" s="158" t="s">
        <v>119</v>
      </c>
      <c r="G272" s="82">
        <v>316000</v>
      </c>
      <c r="H272" s="82">
        <v>320000</v>
      </c>
      <c r="I272" s="82">
        <v>330000</v>
      </c>
    </row>
    <row r="273" spans="1:9" s="5" customFormat="1" ht="31.5" customHeight="1" thickBot="1" x14ac:dyDescent="0.3">
      <c r="A273" s="24" t="s">
        <v>136</v>
      </c>
      <c r="B273" s="22" t="s">
        <v>47</v>
      </c>
      <c r="C273" s="22" t="s">
        <v>285</v>
      </c>
      <c r="D273" s="22" t="s">
        <v>42</v>
      </c>
      <c r="E273" s="22" t="s">
        <v>49</v>
      </c>
      <c r="F273" s="22" t="s">
        <v>49</v>
      </c>
      <c r="G273" s="38">
        <f>SUM(G274)</f>
        <v>168900</v>
      </c>
      <c r="H273" s="38">
        <f>SUM(H274)</f>
        <v>175000</v>
      </c>
      <c r="I273" s="38">
        <f>SUM(I275)</f>
        <v>180000</v>
      </c>
    </row>
    <row r="274" spans="1:9" s="5" customFormat="1" ht="30" customHeight="1" thickBot="1" x14ac:dyDescent="0.3">
      <c r="A274" s="139" t="s">
        <v>74</v>
      </c>
      <c r="B274" s="7" t="s">
        <v>47</v>
      </c>
      <c r="C274" s="7" t="s">
        <v>285</v>
      </c>
      <c r="D274" s="7" t="s">
        <v>42</v>
      </c>
      <c r="E274" s="7" t="s">
        <v>75</v>
      </c>
      <c r="F274" s="7" t="s">
        <v>49</v>
      </c>
      <c r="G274" s="39">
        <f>SUM(G275)</f>
        <v>168900</v>
      </c>
      <c r="H274" s="39">
        <f>SUM(H275)</f>
        <v>175000</v>
      </c>
      <c r="I274" s="39">
        <f>SUM(I275)</f>
        <v>180000</v>
      </c>
    </row>
    <row r="275" spans="1:9" s="5" customFormat="1" ht="19.5" customHeight="1" thickBot="1" x14ac:dyDescent="0.3">
      <c r="A275" s="139" t="s">
        <v>60</v>
      </c>
      <c r="B275" s="7" t="s">
        <v>47</v>
      </c>
      <c r="C275" s="7" t="s">
        <v>285</v>
      </c>
      <c r="D275" s="7" t="s">
        <v>42</v>
      </c>
      <c r="E275" s="7" t="s">
        <v>75</v>
      </c>
      <c r="F275" s="7" t="s">
        <v>61</v>
      </c>
      <c r="G275" s="39">
        <v>168900</v>
      </c>
      <c r="H275" s="39">
        <v>175000</v>
      </c>
      <c r="I275" s="39">
        <v>180000</v>
      </c>
    </row>
    <row r="276" spans="1:9" s="5" customFormat="1" ht="20.25" customHeight="1" thickBot="1" x14ac:dyDescent="0.3">
      <c r="A276" s="337"/>
      <c r="B276" s="337"/>
      <c r="C276" s="337"/>
      <c r="D276" s="337"/>
      <c r="E276" s="338"/>
      <c r="F276" s="32" t="s">
        <v>27</v>
      </c>
      <c r="G276" s="105">
        <f>SUM(G235+G242+G255+G268+G273)</f>
        <v>1957587</v>
      </c>
      <c r="H276" s="105">
        <f>SUM(H235+H242+H255+H268+H273)</f>
        <v>2007600</v>
      </c>
      <c r="I276" s="105">
        <f>SUM(I235+I242+I255+I268+I273)</f>
        <v>2076500</v>
      </c>
    </row>
    <row r="277" spans="1:9" s="5" customFormat="1" ht="14.25" customHeight="1" x14ac:dyDescent="0.25">
      <c r="A277" s="13"/>
      <c r="B277" s="44"/>
      <c r="C277" s="44"/>
      <c r="D277" s="44"/>
      <c r="E277" s="44"/>
      <c r="F277" s="44"/>
      <c r="G277" s="44"/>
      <c r="H277" s="44"/>
      <c r="I277" s="44"/>
    </row>
    <row r="278" spans="1:9" s="5" customFormat="1" ht="14.25" customHeight="1" x14ac:dyDescent="0.25">
      <c r="A278" s="29" t="s">
        <v>30</v>
      </c>
      <c r="B278" s="44"/>
      <c r="C278" s="44"/>
      <c r="D278" s="44"/>
      <c r="E278" s="44"/>
      <c r="F278" s="44"/>
      <c r="G278" s="30"/>
      <c r="H278" s="30"/>
      <c r="I278" s="30"/>
    </row>
    <row r="279" spans="1:9" s="5" customFormat="1" ht="12" customHeight="1" thickBot="1" x14ac:dyDescent="0.3">
      <c r="A279" s="13"/>
      <c r="B279" s="44"/>
      <c r="C279" s="44"/>
      <c r="D279" s="44"/>
      <c r="E279" s="44"/>
      <c r="F279" s="44"/>
      <c r="G279" s="44"/>
      <c r="H279" s="44"/>
      <c r="I279" s="44"/>
    </row>
    <row r="280" spans="1:9" s="5" customFormat="1" ht="24" customHeight="1" thickBot="1" x14ac:dyDescent="0.3">
      <c r="A280" s="319" t="s">
        <v>15</v>
      </c>
      <c r="B280" s="315" t="s">
        <v>16</v>
      </c>
      <c r="C280" s="316"/>
      <c r="D280" s="316"/>
      <c r="E280" s="317"/>
      <c r="F280" s="319" t="s">
        <v>17</v>
      </c>
      <c r="G280" s="315" t="s">
        <v>18</v>
      </c>
      <c r="H280" s="316"/>
      <c r="I280" s="317"/>
    </row>
    <row r="281" spans="1:9" s="5" customFormat="1" x14ac:dyDescent="0.25">
      <c r="A281" s="339"/>
      <c r="B281" s="319" t="s">
        <v>19</v>
      </c>
      <c r="C281" s="319" t="s">
        <v>20</v>
      </c>
      <c r="D281" s="319" t="s">
        <v>21</v>
      </c>
      <c r="E281" s="319" t="s">
        <v>22</v>
      </c>
      <c r="F281" s="339"/>
      <c r="G281" s="19" t="s">
        <v>23</v>
      </c>
      <c r="H281" s="19" t="s">
        <v>23</v>
      </c>
      <c r="I281" s="19" t="s">
        <v>23</v>
      </c>
    </row>
    <row r="282" spans="1:9" s="5" customFormat="1" ht="37.5" thickBot="1" x14ac:dyDescent="0.3">
      <c r="A282" s="320"/>
      <c r="B282" s="320"/>
      <c r="C282" s="320"/>
      <c r="D282" s="320"/>
      <c r="E282" s="320"/>
      <c r="F282" s="320"/>
      <c r="G282" s="9" t="s">
        <v>24</v>
      </c>
      <c r="H282" s="9" t="s">
        <v>25</v>
      </c>
      <c r="I282" s="9" t="s">
        <v>26</v>
      </c>
    </row>
    <row r="283" spans="1:9" ht="15.75" thickBot="1" x14ac:dyDescent="0.3">
      <c r="A283" s="42">
        <v>1</v>
      </c>
      <c r="B283" s="9">
        <v>2</v>
      </c>
      <c r="C283" s="9">
        <v>3</v>
      </c>
      <c r="D283" s="9">
        <v>4</v>
      </c>
      <c r="E283" s="9">
        <v>5</v>
      </c>
      <c r="F283" s="9">
        <v>6</v>
      </c>
      <c r="G283" s="9">
        <v>7</v>
      </c>
      <c r="H283" s="9">
        <v>8</v>
      </c>
      <c r="I283" s="9">
        <v>9</v>
      </c>
    </row>
    <row r="284" spans="1:9" ht="15.75" thickBot="1" x14ac:dyDescent="0.3">
      <c r="A284" s="10"/>
      <c r="B284" s="11"/>
      <c r="C284" s="11"/>
      <c r="D284" s="11"/>
      <c r="E284" s="11"/>
      <c r="F284" s="11"/>
      <c r="G284" s="27"/>
      <c r="H284" s="27"/>
      <c r="I284" s="27"/>
    </row>
    <row r="285" spans="1:9" ht="15.75" thickBot="1" x14ac:dyDescent="0.3">
      <c r="A285" s="323" t="s">
        <v>27</v>
      </c>
      <c r="B285" s="323"/>
      <c r="C285" s="323"/>
      <c r="D285" s="323"/>
      <c r="E285" s="323"/>
      <c r="F285" s="324"/>
      <c r="G285" s="27"/>
      <c r="H285" s="27"/>
      <c r="I285" s="27"/>
    </row>
    <row r="286" spans="1:9" x14ac:dyDescent="0.25">
      <c r="A286" s="20"/>
      <c r="B286" s="44"/>
      <c r="C286" s="44"/>
      <c r="D286" s="44"/>
      <c r="E286" s="44"/>
      <c r="F286" s="44"/>
      <c r="G286" s="44"/>
      <c r="H286" s="44"/>
      <c r="I286" s="44"/>
    </row>
    <row r="287" spans="1:9" x14ac:dyDescent="0.25">
      <c r="A287" s="314" t="s">
        <v>31</v>
      </c>
      <c r="B287" s="314"/>
      <c r="C287" s="314"/>
      <c r="D287" s="322" t="s">
        <v>197</v>
      </c>
      <c r="E287" s="322"/>
      <c r="F287" s="322"/>
      <c r="G287" s="322"/>
      <c r="H287" s="230"/>
      <c r="I287" s="44"/>
    </row>
    <row r="288" spans="1:9" x14ac:dyDescent="0.25">
      <c r="A288" s="230"/>
      <c r="B288" s="230"/>
      <c r="C288" s="230"/>
      <c r="D288" s="235" t="s">
        <v>121</v>
      </c>
      <c r="E288" s="235"/>
      <c r="F288" s="235"/>
      <c r="G288" s="230"/>
      <c r="H288" s="230"/>
      <c r="I288" s="44"/>
    </row>
    <row r="289" spans="1:9" x14ac:dyDescent="0.25">
      <c r="A289" s="230"/>
      <c r="B289" s="230"/>
      <c r="C289" s="230"/>
      <c r="D289" s="230"/>
      <c r="E289" s="230"/>
      <c r="F289" s="230"/>
      <c r="G289" s="230"/>
      <c r="H289" s="230"/>
      <c r="I289" s="44"/>
    </row>
    <row r="290" spans="1:9" x14ac:dyDescent="0.25">
      <c r="A290" s="314" t="s">
        <v>35</v>
      </c>
      <c r="B290" s="314"/>
      <c r="C290" s="314"/>
      <c r="D290" s="321" t="s">
        <v>203</v>
      </c>
      <c r="E290" s="321"/>
      <c r="F290" s="321"/>
      <c r="G290" s="321"/>
      <c r="H290" s="321"/>
      <c r="I290" s="44"/>
    </row>
    <row r="291" spans="1:9" x14ac:dyDescent="0.25">
      <c r="A291" s="230"/>
      <c r="B291" s="230"/>
      <c r="C291" s="230"/>
      <c r="D291" s="235" t="s">
        <v>198</v>
      </c>
      <c r="E291" s="235"/>
      <c r="F291" s="235"/>
      <c r="G291" s="230"/>
      <c r="H291" s="230"/>
      <c r="I291" s="44"/>
    </row>
    <row r="292" spans="1:9" x14ac:dyDescent="0.25">
      <c r="A292" s="233"/>
      <c r="B292" s="230"/>
      <c r="C292" s="230"/>
      <c r="D292" s="230"/>
      <c r="E292" s="230"/>
      <c r="F292" s="230"/>
      <c r="G292" s="230"/>
      <c r="H292" s="230"/>
      <c r="I292" s="44"/>
    </row>
    <row r="293" spans="1:9" x14ac:dyDescent="0.25">
      <c r="A293" s="318" t="s">
        <v>219</v>
      </c>
      <c r="B293" s="318"/>
      <c r="C293" s="318"/>
      <c r="D293" s="230"/>
      <c r="E293" s="230"/>
      <c r="F293" s="230"/>
      <c r="G293" s="230"/>
      <c r="H293" s="230"/>
      <c r="I293" s="44"/>
    </row>
    <row r="294" spans="1:9" x14ac:dyDescent="0.25">
      <c r="A294" s="234"/>
      <c r="B294" s="230"/>
      <c r="C294" s="230"/>
      <c r="D294" s="230"/>
      <c r="E294" s="230"/>
      <c r="F294" s="230"/>
      <c r="G294" s="230"/>
      <c r="H294" s="230"/>
      <c r="I294" s="44"/>
    </row>
    <row r="295" spans="1:9" ht="13.5" customHeight="1" x14ac:dyDescent="0.25">
      <c r="A295" s="312" t="s">
        <v>32</v>
      </c>
      <c r="B295" s="312"/>
      <c r="C295" s="312"/>
      <c r="D295" s="312"/>
      <c r="E295" s="312"/>
      <c r="F295" s="312"/>
      <c r="G295" s="312"/>
      <c r="H295" s="312"/>
      <c r="I295" s="312"/>
    </row>
    <row r="296" spans="1:9" ht="21.75" customHeight="1" x14ac:dyDescent="0.25">
      <c r="A296" s="312" t="s">
        <v>33</v>
      </c>
      <c r="B296" s="312"/>
      <c r="C296" s="312"/>
      <c r="D296" s="312"/>
      <c r="E296" s="312"/>
      <c r="F296" s="312"/>
      <c r="G296" s="312"/>
      <c r="H296" s="312"/>
      <c r="I296" s="312"/>
    </row>
    <row r="297" spans="1:9" ht="27.75" customHeight="1" x14ac:dyDescent="0.25">
      <c r="A297" s="313" t="s">
        <v>34</v>
      </c>
      <c r="B297" s="313"/>
      <c r="C297" s="313"/>
      <c r="D297" s="313"/>
      <c r="E297" s="313"/>
      <c r="F297" s="313"/>
      <c r="G297" s="313"/>
      <c r="H297" s="313"/>
      <c r="I297" s="313"/>
    </row>
    <row r="298" spans="1:9" x14ac:dyDescent="0.25">
      <c r="A298" s="12"/>
      <c r="B298" s="12"/>
      <c r="C298" s="12"/>
      <c r="D298" s="12"/>
      <c r="E298" s="12"/>
      <c r="F298" s="12"/>
      <c r="G298" s="12"/>
      <c r="H298" s="12"/>
      <c r="I298" s="12"/>
    </row>
    <row r="299" spans="1:9" ht="26.25" customHeight="1" x14ac:dyDescent="0.25"/>
    <row r="302" spans="1:9" ht="17.25" customHeight="1" x14ac:dyDescent="0.25"/>
    <row r="303" spans="1:9" ht="30.75" customHeight="1" x14ac:dyDescent="0.25"/>
  </sheetData>
  <mergeCells count="72">
    <mergeCell ref="F280:F282"/>
    <mergeCell ref="F221:F223"/>
    <mergeCell ref="F231:F233"/>
    <mergeCell ref="G231:I231"/>
    <mergeCell ref="A221:A223"/>
    <mergeCell ref="B221:E221"/>
    <mergeCell ref="F145:F147"/>
    <mergeCell ref="G145:I145"/>
    <mergeCell ref="B146:B147"/>
    <mergeCell ref="C146:C147"/>
    <mergeCell ref="D146:D147"/>
    <mergeCell ref="E146:E147"/>
    <mergeCell ref="A23:A25"/>
    <mergeCell ref="B23:E23"/>
    <mergeCell ref="F23:F25"/>
    <mergeCell ref="B24:B25"/>
    <mergeCell ref="C24:C25"/>
    <mergeCell ref="D24:D25"/>
    <mergeCell ref="E24:E25"/>
    <mergeCell ref="G15:H15"/>
    <mergeCell ref="D14:F14"/>
    <mergeCell ref="D15:F15"/>
    <mergeCell ref="D17:F17"/>
    <mergeCell ref="D18:F18"/>
    <mergeCell ref="A15:C15"/>
    <mergeCell ref="A17:C17"/>
    <mergeCell ref="A18:C18"/>
    <mergeCell ref="A280:A282"/>
    <mergeCell ref="B280:E280"/>
    <mergeCell ref="A276:E276"/>
    <mergeCell ref="A231:A233"/>
    <mergeCell ref="B231:E231"/>
    <mergeCell ref="B232:B233"/>
    <mergeCell ref="C232:C233"/>
    <mergeCell ref="D232:D233"/>
    <mergeCell ref="E232:E233"/>
    <mergeCell ref="A141:E141"/>
    <mergeCell ref="A145:A147"/>
    <mergeCell ref="B145:E145"/>
    <mergeCell ref="A217:E217"/>
    <mergeCell ref="G23:I23"/>
    <mergeCell ref="A19:C19"/>
    <mergeCell ref="B281:B282"/>
    <mergeCell ref="G12:H12"/>
    <mergeCell ref="F2:I2"/>
    <mergeCell ref="F3:I3"/>
    <mergeCell ref="F4:I4"/>
    <mergeCell ref="F5:I5"/>
    <mergeCell ref="G6:I6"/>
    <mergeCell ref="D8:F8"/>
    <mergeCell ref="B9:G9"/>
    <mergeCell ref="C10:G11"/>
    <mergeCell ref="C281:C282"/>
    <mergeCell ref="D281:D282"/>
    <mergeCell ref="E281:E282"/>
    <mergeCell ref="A227:E227"/>
    <mergeCell ref="A296:I296"/>
    <mergeCell ref="A297:I297"/>
    <mergeCell ref="A219:I219"/>
    <mergeCell ref="A287:C287"/>
    <mergeCell ref="A295:I295"/>
    <mergeCell ref="G221:I221"/>
    <mergeCell ref="A290:C290"/>
    <mergeCell ref="A293:C293"/>
    <mergeCell ref="B222:B223"/>
    <mergeCell ref="D290:H290"/>
    <mergeCell ref="C222:C223"/>
    <mergeCell ref="D222:D223"/>
    <mergeCell ref="E222:E223"/>
    <mergeCell ref="G280:I280"/>
    <mergeCell ref="D287:G287"/>
    <mergeCell ref="A285:F285"/>
  </mergeCells>
  <pageMargins left="0.70866141732283472" right="0.70866141732283472" top="0.74803149606299213" bottom="0.74803149606299213" header="0.31496062992125984" footer="0.31496062992125984"/>
  <pageSetup paperSize="9" scale="7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67"/>
  <sheetViews>
    <sheetView topLeftCell="A7" zoomScaleNormal="100" zoomScaleSheetLayoutView="85" workbookViewId="0">
      <selection activeCell="Q151" sqref="Q151"/>
    </sheetView>
  </sheetViews>
  <sheetFormatPr defaultRowHeight="15" x14ac:dyDescent="0.25"/>
  <cols>
    <col min="1" max="1" width="8.7109375" customWidth="1"/>
    <col min="2" max="2" width="8.85546875" customWidth="1"/>
    <col min="3" max="3" width="12.5703125" customWidth="1"/>
    <col min="4" max="4" width="11" customWidth="1"/>
    <col min="5" max="5" width="9" customWidth="1"/>
    <col min="6" max="6" width="24.140625" customWidth="1"/>
    <col min="7" max="7" width="9.7109375" customWidth="1"/>
    <col min="8" max="8" width="12.85546875" customWidth="1"/>
    <col min="9" max="9" width="14" customWidth="1"/>
    <col min="10" max="10" width="15.85546875" customWidth="1"/>
  </cols>
  <sheetData>
    <row r="1" spans="1:9" ht="15.75" x14ac:dyDescent="0.25">
      <c r="I1" s="1"/>
    </row>
    <row r="2" spans="1:9" ht="15.75" x14ac:dyDescent="0.25">
      <c r="A2" s="1"/>
    </row>
    <row r="3" spans="1:9" x14ac:dyDescent="0.25">
      <c r="A3" s="44"/>
      <c r="B3" s="44"/>
      <c r="C3" s="364" t="s">
        <v>36</v>
      </c>
      <c r="D3" s="364"/>
      <c r="E3" s="364"/>
      <c r="F3" s="364"/>
      <c r="G3" s="364"/>
      <c r="H3" s="44"/>
      <c r="I3" s="44"/>
    </row>
    <row r="4" spans="1:9" x14ac:dyDescent="0.25">
      <c r="A4" s="44"/>
      <c r="B4" s="44"/>
      <c r="C4" s="364" t="s">
        <v>222</v>
      </c>
      <c r="D4" s="364"/>
      <c r="E4" s="364"/>
      <c r="F4" s="364"/>
      <c r="G4" s="364"/>
      <c r="H4" s="44"/>
      <c r="I4" s="44"/>
    </row>
    <row r="5" spans="1:9" x14ac:dyDescent="0.25">
      <c r="A5" s="44"/>
      <c r="B5" s="44"/>
      <c r="C5" s="365" t="s">
        <v>223</v>
      </c>
      <c r="D5" s="365"/>
      <c r="E5" s="365"/>
      <c r="F5" s="365"/>
      <c r="G5" s="365"/>
      <c r="H5" s="44"/>
      <c r="I5" s="44"/>
    </row>
    <row r="6" spans="1:9" ht="15.75" thickBot="1" x14ac:dyDescent="0.3">
      <c r="A6" s="28"/>
      <c r="B6" s="44"/>
      <c r="C6" s="44"/>
      <c r="D6" s="44"/>
      <c r="E6" s="44"/>
      <c r="F6" s="44"/>
      <c r="G6" s="44"/>
      <c r="H6" s="44"/>
      <c r="I6" s="44"/>
    </row>
    <row r="7" spans="1:9" ht="15.75" thickBot="1" x14ac:dyDescent="0.3">
      <c r="A7" s="14"/>
      <c r="B7" s="14"/>
      <c r="C7" s="44"/>
      <c r="D7" s="44"/>
      <c r="E7" s="44"/>
      <c r="F7" s="44"/>
      <c r="G7" s="44"/>
      <c r="H7" s="31"/>
      <c r="I7" s="15" t="s">
        <v>3</v>
      </c>
    </row>
    <row r="8" spans="1:9" ht="15.75" thickBot="1" x14ac:dyDescent="0.3">
      <c r="A8" s="14"/>
      <c r="B8" s="14"/>
      <c r="C8" s="44"/>
      <c r="D8" s="44"/>
      <c r="E8" s="44"/>
      <c r="F8" s="44"/>
      <c r="G8" s="44"/>
      <c r="H8" s="45"/>
      <c r="I8" s="18"/>
    </row>
    <row r="9" spans="1:9" ht="16.5" thickBot="1" x14ac:dyDescent="0.3">
      <c r="A9" s="14"/>
      <c r="B9" s="44"/>
      <c r="C9" s="44"/>
      <c r="D9" s="348" t="s">
        <v>224</v>
      </c>
      <c r="E9" s="348"/>
      <c r="F9" s="348"/>
      <c r="G9" s="44"/>
      <c r="H9" s="45" t="s">
        <v>5</v>
      </c>
      <c r="I9" s="37">
        <v>44935</v>
      </c>
    </row>
    <row r="10" spans="1:9" ht="38.25" customHeight="1" x14ac:dyDescent="0.25">
      <c r="A10" s="328" t="s">
        <v>6</v>
      </c>
      <c r="B10" s="328"/>
      <c r="C10" s="328"/>
      <c r="D10" s="366" t="s">
        <v>40</v>
      </c>
      <c r="E10" s="366"/>
      <c r="F10" s="366"/>
      <c r="G10" s="346" t="s">
        <v>7</v>
      </c>
      <c r="H10" s="347"/>
      <c r="I10" s="35">
        <v>65321130</v>
      </c>
    </row>
    <row r="11" spans="1:9" ht="15.75" thickBot="1" x14ac:dyDescent="0.3">
      <c r="A11" s="14"/>
      <c r="B11" s="44"/>
      <c r="C11" s="44"/>
      <c r="D11" s="14"/>
      <c r="E11" s="44"/>
      <c r="F11" s="44"/>
      <c r="G11" s="44"/>
      <c r="H11" s="45"/>
      <c r="I11" s="10"/>
    </row>
    <row r="12" spans="1:9" ht="23.25" customHeight="1" thickBot="1" x14ac:dyDescent="0.3">
      <c r="A12" s="328" t="s">
        <v>10</v>
      </c>
      <c r="B12" s="328"/>
      <c r="C12" s="328"/>
      <c r="D12" s="350" t="s">
        <v>86</v>
      </c>
      <c r="E12" s="350"/>
      <c r="F12" s="350"/>
      <c r="G12" s="44"/>
      <c r="H12" s="17" t="s">
        <v>11</v>
      </c>
      <c r="I12" s="15">
        <v>65759000</v>
      </c>
    </row>
    <row r="13" spans="1:9" ht="30" customHeight="1" thickBot="1" x14ac:dyDescent="0.3">
      <c r="A13" s="328" t="s">
        <v>12</v>
      </c>
      <c r="B13" s="328"/>
      <c r="C13" s="328"/>
      <c r="D13" s="44"/>
      <c r="E13" s="44"/>
      <c r="F13" s="44"/>
      <c r="G13" s="44"/>
      <c r="H13" s="17" t="s">
        <v>13</v>
      </c>
      <c r="I13" s="18">
        <v>383</v>
      </c>
    </row>
    <row r="14" spans="1:9" ht="15.75" thickBot="1" x14ac:dyDescent="0.3">
      <c r="A14" s="54"/>
      <c r="B14" s="44"/>
      <c r="C14" s="44"/>
      <c r="D14" s="44"/>
      <c r="E14" s="44"/>
      <c r="F14" s="44"/>
      <c r="G14" s="44"/>
      <c r="H14" s="44"/>
      <c r="I14" s="44"/>
    </row>
    <row r="15" spans="1:9" ht="33" customHeight="1" thickBot="1" x14ac:dyDescent="0.3">
      <c r="A15" s="315" t="s">
        <v>16</v>
      </c>
      <c r="B15" s="316"/>
      <c r="C15" s="316"/>
      <c r="D15" s="317"/>
      <c r="E15" s="319" t="s">
        <v>17</v>
      </c>
      <c r="F15" s="351" t="s">
        <v>37</v>
      </c>
      <c r="G15" s="351" t="s">
        <v>38</v>
      </c>
      <c r="H15" s="351" t="s">
        <v>39</v>
      </c>
      <c r="I15" s="351" t="s">
        <v>18</v>
      </c>
    </row>
    <row r="16" spans="1:9" ht="33.75" customHeight="1" thickBot="1" x14ac:dyDescent="0.3">
      <c r="A16" s="55" t="s">
        <v>19</v>
      </c>
      <c r="B16" s="55" t="s">
        <v>20</v>
      </c>
      <c r="C16" s="55" t="s">
        <v>21</v>
      </c>
      <c r="D16" s="55" t="s">
        <v>22</v>
      </c>
      <c r="E16" s="320"/>
      <c r="F16" s="353"/>
      <c r="G16" s="353"/>
      <c r="H16" s="353"/>
      <c r="I16" s="353"/>
    </row>
    <row r="17" spans="1:9" s="2" customFormat="1" ht="15.75" thickBot="1" x14ac:dyDescent="0.3">
      <c r="A17" s="43">
        <v>1</v>
      </c>
      <c r="B17" s="43">
        <v>2</v>
      </c>
      <c r="C17" s="43">
        <v>3</v>
      </c>
      <c r="D17" s="43">
        <v>4</v>
      </c>
      <c r="E17" s="56">
        <v>5</v>
      </c>
      <c r="F17" s="56">
        <v>6</v>
      </c>
      <c r="G17" s="56">
        <v>7</v>
      </c>
      <c r="H17" s="15">
        <v>8</v>
      </c>
      <c r="I17" s="15">
        <v>9</v>
      </c>
    </row>
    <row r="18" spans="1:9" ht="16.5" customHeight="1" thickBot="1" x14ac:dyDescent="0.3">
      <c r="A18" s="393" t="s">
        <v>276</v>
      </c>
      <c r="B18" s="394"/>
      <c r="C18" s="394"/>
      <c r="D18" s="394"/>
      <c r="E18" s="394"/>
      <c r="F18" s="394"/>
      <c r="G18" s="394"/>
      <c r="H18" s="394"/>
      <c r="I18" s="395"/>
    </row>
    <row r="19" spans="1:9" ht="27" customHeight="1" thickBot="1" x14ac:dyDescent="0.3">
      <c r="A19" s="134" t="s">
        <v>47</v>
      </c>
      <c r="B19" s="68" t="s">
        <v>48</v>
      </c>
      <c r="C19" s="113" t="s">
        <v>43</v>
      </c>
      <c r="D19" s="135">
        <v>111</v>
      </c>
      <c r="E19" s="130">
        <v>211</v>
      </c>
      <c r="F19" s="83" t="s">
        <v>104</v>
      </c>
      <c r="G19" s="66"/>
      <c r="H19" s="84"/>
      <c r="I19" s="85">
        <v>11453600</v>
      </c>
    </row>
    <row r="20" spans="1:9" ht="63.75" customHeight="1" thickBot="1" x14ac:dyDescent="0.3">
      <c r="A20" s="110"/>
      <c r="B20" s="131"/>
      <c r="C20" s="132"/>
      <c r="D20" s="112"/>
      <c r="E20" s="130">
        <v>266</v>
      </c>
      <c r="F20" s="65" t="s">
        <v>105</v>
      </c>
      <c r="G20" s="86"/>
      <c r="H20" s="65"/>
      <c r="I20" s="87">
        <v>74200</v>
      </c>
    </row>
    <row r="21" spans="1:9" ht="38.25" customHeight="1" thickBot="1" x14ac:dyDescent="0.3">
      <c r="A21" s="134" t="s">
        <v>47</v>
      </c>
      <c r="B21" s="68" t="s">
        <v>48</v>
      </c>
      <c r="C21" s="113" t="s">
        <v>43</v>
      </c>
      <c r="D21" s="135">
        <v>112</v>
      </c>
      <c r="E21" s="130">
        <v>212</v>
      </c>
      <c r="F21" s="83" t="s">
        <v>106</v>
      </c>
      <c r="G21" s="88"/>
      <c r="H21" s="83">
        <v>200</v>
      </c>
      <c r="I21" s="85">
        <v>20000</v>
      </c>
    </row>
    <row r="22" spans="1:9" ht="45.75" thickBot="1" x14ac:dyDescent="0.3">
      <c r="A22" s="110"/>
      <c r="B22" s="131"/>
      <c r="C22" s="132"/>
      <c r="D22" s="136"/>
      <c r="E22" s="130">
        <v>226</v>
      </c>
      <c r="F22" s="65" t="s">
        <v>252</v>
      </c>
      <c r="G22" s="65"/>
      <c r="H22" s="84"/>
      <c r="I22" s="87">
        <v>30000</v>
      </c>
    </row>
    <row r="23" spans="1:9" ht="36.75" customHeight="1" thickBot="1" x14ac:dyDescent="0.3">
      <c r="A23" s="134" t="s">
        <v>47</v>
      </c>
      <c r="B23" s="68" t="s">
        <v>48</v>
      </c>
      <c r="C23" s="113" t="s">
        <v>43</v>
      </c>
      <c r="D23" s="130">
        <v>119</v>
      </c>
      <c r="E23" s="130">
        <v>213</v>
      </c>
      <c r="F23" s="65" t="s">
        <v>107</v>
      </c>
      <c r="G23" s="65"/>
      <c r="H23" s="65"/>
      <c r="I23" s="87">
        <v>3481400</v>
      </c>
    </row>
    <row r="24" spans="1:9" ht="48.75" customHeight="1" thickBot="1" x14ac:dyDescent="0.3">
      <c r="A24" s="126" t="s">
        <v>47</v>
      </c>
      <c r="B24" s="127" t="s">
        <v>48</v>
      </c>
      <c r="C24" s="62" t="s">
        <v>43</v>
      </c>
      <c r="D24" s="370">
        <v>244</v>
      </c>
      <c r="E24" s="390">
        <v>221</v>
      </c>
      <c r="F24" s="65" t="s">
        <v>122</v>
      </c>
      <c r="G24" s="83">
        <v>1</v>
      </c>
      <c r="H24" s="92">
        <v>8731.83</v>
      </c>
      <c r="I24" s="93">
        <v>8731.83</v>
      </c>
    </row>
    <row r="25" spans="1:9" s="5" customFormat="1" ht="48.75" customHeight="1" thickBot="1" x14ac:dyDescent="0.3">
      <c r="A25" s="126"/>
      <c r="B25" s="127"/>
      <c r="C25" s="62"/>
      <c r="D25" s="396"/>
      <c r="E25" s="391"/>
      <c r="F25" s="65" t="s">
        <v>275</v>
      </c>
      <c r="G25" s="83">
        <v>1</v>
      </c>
      <c r="H25" s="92">
        <v>700</v>
      </c>
      <c r="I25" s="93">
        <v>700</v>
      </c>
    </row>
    <row r="26" spans="1:9" s="5" customFormat="1" ht="48.75" customHeight="1" thickBot="1" x14ac:dyDescent="0.3">
      <c r="A26" s="126"/>
      <c r="B26" s="127"/>
      <c r="C26" s="62"/>
      <c r="D26" s="371"/>
      <c r="E26" s="392"/>
      <c r="F26" s="65" t="s">
        <v>127</v>
      </c>
      <c r="G26" s="83">
        <v>1</v>
      </c>
      <c r="H26" s="92">
        <v>3568.17</v>
      </c>
      <c r="I26" s="93">
        <v>3568.17</v>
      </c>
    </row>
    <row r="27" spans="1:9" s="5" customFormat="1" ht="18" customHeight="1" thickBot="1" x14ac:dyDescent="0.3">
      <c r="A27" s="126"/>
      <c r="B27" s="127"/>
      <c r="C27" s="62"/>
      <c r="D27" s="176"/>
      <c r="E27" s="135"/>
      <c r="F27" s="65"/>
      <c r="G27" s="83"/>
      <c r="H27" s="92"/>
      <c r="I27" s="93">
        <f>SUM(I24:I26)</f>
        <v>13000</v>
      </c>
    </row>
    <row r="28" spans="1:9" s="5" customFormat="1" ht="30.75" customHeight="1" thickBot="1" x14ac:dyDescent="0.3">
      <c r="A28" s="126" t="s">
        <v>47</v>
      </c>
      <c r="B28" s="127" t="s">
        <v>48</v>
      </c>
      <c r="C28" s="62" t="s">
        <v>43</v>
      </c>
      <c r="D28" s="176">
        <v>244</v>
      </c>
      <c r="E28" s="128">
        <v>223</v>
      </c>
      <c r="F28" s="94" t="s">
        <v>110</v>
      </c>
      <c r="G28" s="94">
        <v>1</v>
      </c>
      <c r="H28" s="215">
        <v>190000</v>
      </c>
      <c r="I28" s="216">
        <v>190000</v>
      </c>
    </row>
    <row r="29" spans="1:9" s="5" customFormat="1" ht="18" customHeight="1" thickBot="1" x14ac:dyDescent="0.3">
      <c r="A29" s="126"/>
      <c r="B29" s="127"/>
      <c r="C29" s="62"/>
      <c r="D29" s="176"/>
      <c r="E29" s="135"/>
      <c r="F29" s="65"/>
      <c r="G29" s="83"/>
      <c r="H29" s="92"/>
      <c r="I29" s="93">
        <v>190000</v>
      </c>
    </row>
    <row r="30" spans="1:9" ht="30.75" thickBot="1" x14ac:dyDescent="0.3">
      <c r="A30" s="110" t="s">
        <v>47</v>
      </c>
      <c r="B30" s="131" t="s">
        <v>48</v>
      </c>
      <c r="C30" s="132" t="s">
        <v>43</v>
      </c>
      <c r="D30" s="176">
        <v>244</v>
      </c>
      <c r="E30" s="390">
        <v>225</v>
      </c>
      <c r="F30" s="65" t="s">
        <v>182</v>
      </c>
      <c r="G30" s="84">
        <v>1</v>
      </c>
      <c r="H30" s="89">
        <v>10000</v>
      </c>
      <c r="I30" s="90">
        <v>10000</v>
      </c>
    </row>
    <row r="31" spans="1:9" s="5" customFormat="1" ht="33" customHeight="1" thickBot="1" x14ac:dyDescent="0.3">
      <c r="A31" s="110"/>
      <c r="B31" s="131"/>
      <c r="C31" s="132"/>
      <c r="D31" s="176"/>
      <c r="E31" s="391"/>
      <c r="F31" s="94" t="s">
        <v>108</v>
      </c>
      <c r="G31" s="94">
        <v>1</v>
      </c>
      <c r="H31" s="95">
        <v>30000</v>
      </c>
      <c r="I31" s="96">
        <v>30000</v>
      </c>
    </row>
    <row r="32" spans="1:9" s="5" customFormat="1" ht="33" customHeight="1" thickBot="1" x14ac:dyDescent="0.3">
      <c r="A32" s="110"/>
      <c r="B32" s="131"/>
      <c r="C32" s="132"/>
      <c r="D32" s="176"/>
      <c r="E32" s="391"/>
      <c r="F32" s="94" t="s">
        <v>248</v>
      </c>
      <c r="G32" s="94">
        <v>1</v>
      </c>
      <c r="H32" s="95">
        <v>5000</v>
      </c>
      <c r="I32" s="96">
        <v>5000</v>
      </c>
    </row>
    <row r="33" spans="1:10" s="5" customFormat="1" ht="33" customHeight="1" thickBot="1" x14ac:dyDescent="0.3">
      <c r="A33" s="110"/>
      <c r="B33" s="131"/>
      <c r="C33" s="132"/>
      <c r="D33" s="176"/>
      <c r="E33" s="391"/>
      <c r="F33" s="264" t="s">
        <v>225</v>
      </c>
      <c r="G33" s="94">
        <v>1</v>
      </c>
      <c r="H33" s="95">
        <v>65000</v>
      </c>
      <c r="I33" s="96">
        <v>65000</v>
      </c>
    </row>
    <row r="34" spans="1:10" s="5" customFormat="1" ht="45.75" customHeight="1" thickBot="1" x14ac:dyDescent="0.3">
      <c r="A34" s="110"/>
      <c r="B34" s="131"/>
      <c r="C34" s="132"/>
      <c r="D34" s="176"/>
      <c r="E34" s="391"/>
      <c r="F34" s="264" t="s">
        <v>226</v>
      </c>
      <c r="G34" s="94">
        <v>1</v>
      </c>
      <c r="H34" s="95">
        <v>127000</v>
      </c>
      <c r="I34" s="96">
        <v>127000</v>
      </c>
    </row>
    <row r="35" spans="1:10" s="5" customFormat="1" ht="75.75" customHeight="1" thickBot="1" x14ac:dyDescent="0.3">
      <c r="A35" s="110"/>
      <c r="B35" s="131"/>
      <c r="C35" s="132"/>
      <c r="D35" s="176"/>
      <c r="E35" s="391"/>
      <c r="F35" s="264" t="s">
        <v>227</v>
      </c>
      <c r="G35" s="94">
        <v>1</v>
      </c>
      <c r="H35" s="95">
        <v>17000</v>
      </c>
      <c r="I35" s="96">
        <v>17000</v>
      </c>
    </row>
    <row r="36" spans="1:10" s="5" customFormat="1" ht="92.25" customHeight="1" thickBot="1" x14ac:dyDescent="0.3">
      <c r="A36" s="110"/>
      <c r="B36" s="131"/>
      <c r="C36" s="132"/>
      <c r="D36" s="176"/>
      <c r="E36" s="392"/>
      <c r="F36" s="94" t="s">
        <v>177</v>
      </c>
      <c r="G36" s="94">
        <v>1</v>
      </c>
      <c r="H36" s="95">
        <v>75000</v>
      </c>
      <c r="I36" s="96">
        <v>75000</v>
      </c>
    </row>
    <row r="37" spans="1:10" s="5" customFormat="1" ht="49.5" customHeight="1" thickBot="1" x14ac:dyDescent="0.3">
      <c r="A37" s="110" t="s">
        <v>47</v>
      </c>
      <c r="B37" s="131" t="s">
        <v>48</v>
      </c>
      <c r="C37" s="132" t="s">
        <v>43</v>
      </c>
      <c r="D37" s="176">
        <v>244</v>
      </c>
      <c r="E37" s="390">
        <v>225</v>
      </c>
      <c r="F37" s="264" t="s">
        <v>181</v>
      </c>
      <c r="G37" s="94">
        <v>12</v>
      </c>
      <c r="H37" s="95">
        <v>12100</v>
      </c>
      <c r="I37" s="96">
        <v>145200</v>
      </c>
    </row>
    <row r="38" spans="1:10" s="5" customFormat="1" ht="47.25" customHeight="1" thickBot="1" x14ac:dyDescent="0.3">
      <c r="A38" s="110"/>
      <c r="B38" s="131"/>
      <c r="C38" s="132"/>
      <c r="D38" s="176"/>
      <c r="E38" s="391"/>
      <c r="F38" s="264" t="s">
        <v>180</v>
      </c>
      <c r="G38" s="94">
        <v>12</v>
      </c>
      <c r="H38" s="95">
        <v>3200</v>
      </c>
      <c r="I38" s="96">
        <v>38400</v>
      </c>
    </row>
    <row r="39" spans="1:10" s="5" customFormat="1" ht="47.25" customHeight="1" thickBot="1" x14ac:dyDescent="0.3">
      <c r="A39" s="110"/>
      <c r="B39" s="131"/>
      <c r="C39" s="132"/>
      <c r="D39" s="176"/>
      <c r="E39" s="391"/>
      <c r="F39" s="264" t="s">
        <v>174</v>
      </c>
      <c r="G39" s="94">
        <v>1</v>
      </c>
      <c r="H39" s="95">
        <v>34500</v>
      </c>
      <c r="I39" s="96">
        <v>34500</v>
      </c>
    </row>
    <row r="40" spans="1:10" s="5" customFormat="1" ht="33" customHeight="1" thickBot="1" x14ac:dyDescent="0.3">
      <c r="A40" s="110"/>
      <c r="B40" s="131"/>
      <c r="C40" s="132"/>
      <c r="D40" s="176"/>
      <c r="E40" s="391"/>
      <c r="F40" s="264" t="s">
        <v>210</v>
      </c>
      <c r="G40" s="94">
        <v>1</v>
      </c>
      <c r="H40" s="95">
        <v>107100</v>
      </c>
      <c r="I40" s="96">
        <v>107100</v>
      </c>
    </row>
    <row r="41" spans="1:10" s="5" customFormat="1" ht="33" customHeight="1" thickBot="1" x14ac:dyDescent="0.3">
      <c r="A41" s="110"/>
      <c r="B41" s="131"/>
      <c r="C41" s="132"/>
      <c r="D41" s="176"/>
      <c r="E41" s="391"/>
      <c r="F41" s="94" t="s">
        <v>175</v>
      </c>
      <c r="G41" s="94">
        <v>1</v>
      </c>
      <c r="H41" s="95">
        <v>20000</v>
      </c>
      <c r="I41" s="96">
        <v>20000</v>
      </c>
    </row>
    <row r="42" spans="1:10" s="5" customFormat="1" ht="48.75" customHeight="1" thickBot="1" x14ac:dyDescent="0.3">
      <c r="A42" s="110"/>
      <c r="B42" s="131"/>
      <c r="C42" s="132"/>
      <c r="D42" s="176"/>
      <c r="E42" s="391"/>
      <c r="F42" s="265" t="s">
        <v>178</v>
      </c>
      <c r="G42" s="94">
        <v>12</v>
      </c>
      <c r="H42" s="95">
        <v>4400</v>
      </c>
      <c r="I42" s="96">
        <v>52800</v>
      </c>
    </row>
    <row r="43" spans="1:10" s="5" customFormat="1" ht="33" customHeight="1" thickBot="1" x14ac:dyDescent="0.3">
      <c r="A43" s="110"/>
      <c r="B43" s="131"/>
      <c r="C43" s="132"/>
      <c r="D43" s="176"/>
      <c r="E43" s="391"/>
      <c r="F43" s="264" t="s">
        <v>176</v>
      </c>
      <c r="G43" s="94">
        <v>1</v>
      </c>
      <c r="H43" s="95">
        <v>57200</v>
      </c>
      <c r="I43" s="96">
        <v>57200</v>
      </c>
      <c r="J43" s="247"/>
    </row>
    <row r="44" spans="1:10" s="5" customFormat="1" ht="54" customHeight="1" thickBot="1" x14ac:dyDescent="0.3">
      <c r="A44" s="110"/>
      <c r="B44" s="131"/>
      <c r="C44" s="132"/>
      <c r="D44" s="176"/>
      <c r="E44" s="391"/>
      <c r="F44" s="94" t="s">
        <v>111</v>
      </c>
      <c r="G44" s="94">
        <v>1</v>
      </c>
      <c r="H44" s="95">
        <v>15600</v>
      </c>
      <c r="I44" s="96">
        <v>15600</v>
      </c>
    </row>
    <row r="45" spans="1:10" s="5" customFormat="1" ht="62.25" customHeight="1" thickBot="1" x14ac:dyDescent="0.3">
      <c r="A45" s="110"/>
      <c r="B45" s="131"/>
      <c r="C45" s="132"/>
      <c r="D45" s="176"/>
      <c r="E45" s="392"/>
      <c r="F45" s="94" t="s">
        <v>171</v>
      </c>
      <c r="G45" s="94">
        <v>1</v>
      </c>
      <c r="H45" s="95">
        <v>15600</v>
      </c>
      <c r="I45" s="96">
        <v>15600</v>
      </c>
    </row>
    <row r="46" spans="1:10" s="5" customFormat="1" ht="49.5" customHeight="1" thickBot="1" x14ac:dyDescent="0.3">
      <c r="A46" s="110" t="s">
        <v>47</v>
      </c>
      <c r="B46" s="131" t="s">
        <v>48</v>
      </c>
      <c r="C46" s="132" t="s">
        <v>43</v>
      </c>
      <c r="D46" s="176">
        <v>244</v>
      </c>
      <c r="E46" s="390">
        <v>225</v>
      </c>
      <c r="F46" s="264" t="s">
        <v>243</v>
      </c>
      <c r="G46" s="94">
        <v>1</v>
      </c>
      <c r="H46" s="95">
        <v>10000</v>
      </c>
      <c r="I46" s="96">
        <v>10000</v>
      </c>
    </row>
    <row r="47" spans="1:10" s="5" customFormat="1" ht="45.75" customHeight="1" thickBot="1" x14ac:dyDescent="0.3">
      <c r="A47" s="110"/>
      <c r="B47" s="131"/>
      <c r="C47" s="132"/>
      <c r="D47" s="176"/>
      <c r="E47" s="391"/>
      <c r="F47" s="266" t="s">
        <v>211</v>
      </c>
      <c r="G47" s="94">
        <v>1</v>
      </c>
      <c r="H47" s="95">
        <v>9000</v>
      </c>
      <c r="I47" s="96">
        <v>9000</v>
      </c>
    </row>
    <row r="48" spans="1:10" s="5" customFormat="1" ht="63.75" customHeight="1" thickBot="1" x14ac:dyDescent="0.3">
      <c r="A48" s="110"/>
      <c r="B48" s="131"/>
      <c r="C48" s="132"/>
      <c r="D48" s="176"/>
      <c r="E48" s="391"/>
      <c r="F48" s="264" t="s">
        <v>179</v>
      </c>
      <c r="G48" s="94">
        <v>1</v>
      </c>
      <c r="H48" s="95">
        <v>24000</v>
      </c>
      <c r="I48" s="96">
        <v>24000</v>
      </c>
    </row>
    <row r="49" spans="1:11" s="5" customFormat="1" ht="105.75" customHeight="1" thickBot="1" x14ac:dyDescent="0.3">
      <c r="A49" s="110"/>
      <c r="B49" s="131"/>
      <c r="C49" s="132"/>
      <c r="D49" s="176"/>
      <c r="E49" s="391"/>
      <c r="F49" s="264" t="s">
        <v>170</v>
      </c>
      <c r="G49" s="94">
        <v>1</v>
      </c>
      <c r="H49" s="95">
        <v>9380</v>
      </c>
      <c r="I49" s="96">
        <v>9380</v>
      </c>
      <c r="J49" s="293"/>
    </row>
    <row r="50" spans="1:11" s="5" customFormat="1" ht="44.25" customHeight="1" thickBot="1" x14ac:dyDescent="0.3">
      <c r="A50" s="110"/>
      <c r="B50" s="131"/>
      <c r="C50" s="132"/>
      <c r="D50" s="176"/>
      <c r="E50" s="391"/>
      <c r="F50" s="264" t="s">
        <v>228</v>
      </c>
      <c r="G50" s="94">
        <v>1</v>
      </c>
      <c r="H50" s="213">
        <v>50000</v>
      </c>
      <c r="I50" s="214">
        <v>50000</v>
      </c>
    </row>
    <row r="51" spans="1:11" s="5" customFormat="1" ht="65.25" customHeight="1" thickBot="1" x14ac:dyDescent="0.3">
      <c r="A51" s="110"/>
      <c r="B51" s="131"/>
      <c r="C51" s="132"/>
      <c r="D51" s="176"/>
      <c r="E51" s="391"/>
      <c r="F51" s="264" t="s">
        <v>183</v>
      </c>
      <c r="G51" s="94">
        <v>1</v>
      </c>
      <c r="H51" s="95">
        <v>34320</v>
      </c>
      <c r="I51" s="96">
        <v>34320</v>
      </c>
    </row>
    <row r="52" spans="1:11" s="5" customFormat="1" ht="64.5" customHeight="1" thickBot="1" x14ac:dyDescent="0.3">
      <c r="A52" s="110"/>
      <c r="B52" s="131"/>
      <c r="C52" s="132"/>
      <c r="D52" s="176"/>
      <c r="E52" s="392"/>
      <c r="F52" s="94" t="s">
        <v>128</v>
      </c>
      <c r="G52" s="94">
        <v>1</v>
      </c>
      <c r="H52" s="95">
        <v>35000</v>
      </c>
      <c r="I52" s="96">
        <v>35000</v>
      </c>
    </row>
    <row r="53" spans="1:11" s="5" customFormat="1" ht="15.75" thickBot="1" x14ac:dyDescent="0.3">
      <c r="A53" s="110"/>
      <c r="B53" s="131"/>
      <c r="C53" s="132"/>
      <c r="D53" s="176"/>
      <c r="E53" s="64"/>
      <c r="F53" s="65"/>
      <c r="G53" s="65"/>
      <c r="H53" s="91"/>
      <c r="I53" s="87">
        <f>SUM(I30:I52)</f>
        <v>987100</v>
      </c>
    </row>
    <row r="54" spans="1:11" s="5" customFormat="1" ht="45.75" customHeight="1" thickBot="1" x14ac:dyDescent="0.3">
      <c r="A54" s="110" t="s">
        <v>47</v>
      </c>
      <c r="B54" s="131" t="s">
        <v>48</v>
      </c>
      <c r="C54" s="132" t="s">
        <v>43</v>
      </c>
      <c r="D54" s="176">
        <v>244</v>
      </c>
      <c r="E54" s="390">
        <v>226</v>
      </c>
      <c r="F54" s="65" t="s">
        <v>200</v>
      </c>
      <c r="G54" s="65">
        <v>1</v>
      </c>
      <c r="H54" s="91">
        <v>200000</v>
      </c>
      <c r="I54" s="90">
        <v>200000</v>
      </c>
      <c r="J54" s="247"/>
    </row>
    <row r="55" spans="1:11" s="5" customFormat="1" ht="35.25" customHeight="1" thickBot="1" x14ac:dyDescent="0.3">
      <c r="A55" s="110"/>
      <c r="B55" s="131"/>
      <c r="C55" s="132"/>
      <c r="D55" s="137"/>
      <c r="E55" s="391"/>
      <c r="F55" s="117" t="s">
        <v>249</v>
      </c>
      <c r="G55" s="65">
        <v>1</v>
      </c>
      <c r="H55" s="91">
        <v>4000</v>
      </c>
      <c r="I55" s="90">
        <v>4000</v>
      </c>
    </row>
    <row r="56" spans="1:11" s="5" customFormat="1" ht="81" customHeight="1" thickBot="1" x14ac:dyDescent="0.3">
      <c r="A56" s="110"/>
      <c r="B56" s="131"/>
      <c r="C56" s="132"/>
      <c r="D56" s="137"/>
      <c r="E56" s="391"/>
      <c r="F56" s="267" t="s">
        <v>139</v>
      </c>
      <c r="G56" s="65">
        <v>1</v>
      </c>
      <c r="H56" s="91">
        <v>5500</v>
      </c>
      <c r="I56" s="90">
        <v>5500</v>
      </c>
      <c r="J56" s="247"/>
    </row>
    <row r="57" spans="1:11" ht="75.75" customHeight="1" thickBot="1" x14ac:dyDescent="0.3">
      <c r="A57" s="110"/>
      <c r="B57" s="131"/>
      <c r="C57" s="132"/>
      <c r="D57" s="137"/>
      <c r="E57" s="392"/>
      <c r="F57" s="65" t="s">
        <v>124</v>
      </c>
      <c r="G57" s="65">
        <v>1</v>
      </c>
      <c r="H57" s="91">
        <v>23200</v>
      </c>
      <c r="I57" s="90">
        <v>23200</v>
      </c>
    </row>
    <row r="58" spans="1:11" s="5" customFormat="1" ht="75.75" customHeight="1" thickBot="1" x14ac:dyDescent="0.3">
      <c r="A58" s="110"/>
      <c r="B58" s="131"/>
      <c r="C58" s="132"/>
      <c r="D58" s="137"/>
      <c r="E58" s="212"/>
      <c r="F58" s="117" t="s">
        <v>169</v>
      </c>
      <c r="G58" s="65">
        <v>1</v>
      </c>
      <c r="H58" s="91">
        <v>34270</v>
      </c>
      <c r="I58" s="90">
        <v>34270</v>
      </c>
    </row>
    <row r="59" spans="1:11" s="5" customFormat="1" ht="45" customHeight="1" thickBot="1" x14ac:dyDescent="0.3">
      <c r="A59" s="110"/>
      <c r="B59" s="131"/>
      <c r="C59" s="132"/>
      <c r="D59" s="137"/>
      <c r="E59" s="212"/>
      <c r="F59" s="117" t="s">
        <v>229</v>
      </c>
      <c r="G59" s="65">
        <v>1</v>
      </c>
      <c r="H59" s="91">
        <v>320000</v>
      </c>
      <c r="I59" s="90">
        <v>320000</v>
      </c>
    </row>
    <row r="60" spans="1:11" s="5" customFormat="1" ht="48.75" customHeight="1" thickBot="1" x14ac:dyDescent="0.3">
      <c r="A60" s="110"/>
      <c r="B60" s="131"/>
      <c r="C60" s="132"/>
      <c r="D60" s="137"/>
      <c r="E60" s="212"/>
      <c r="F60" s="117" t="s">
        <v>230</v>
      </c>
      <c r="G60" s="65">
        <v>69</v>
      </c>
      <c r="H60" s="91">
        <v>342.03</v>
      </c>
      <c r="I60" s="90">
        <v>23600</v>
      </c>
    </row>
    <row r="61" spans="1:11" s="5" customFormat="1" ht="62.25" customHeight="1" thickBot="1" x14ac:dyDescent="0.3">
      <c r="A61" s="110"/>
      <c r="B61" s="131"/>
      <c r="C61" s="132"/>
      <c r="D61" s="137"/>
      <c r="E61" s="212"/>
      <c r="F61" s="117" t="s">
        <v>231</v>
      </c>
      <c r="G61" s="65">
        <v>1</v>
      </c>
      <c r="H61" s="91">
        <v>17750</v>
      </c>
      <c r="I61" s="90">
        <v>17750</v>
      </c>
    </row>
    <row r="62" spans="1:11" s="5" customFormat="1" ht="31.5" customHeight="1" thickBot="1" x14ac:dyDescent="0.3">
      <c r="A62" s="110"/>
      <c r="B62" s="131"/>
      <c r="C62" s="132"/>
      <c r="D62" s="137"/>
      <c r="E62" s="212"/>
      <c r="F62" s="117" t="s">
        <v>184</v>
      </c>
      <c r="G62" s="65">
        <v>1</v>
      </c>
      <c r="H62" s="91">
        <v>1051200</v>
      </c>
      <c r="I62" s="90">
        <v>1051200</v>
      </c>
      <c r="J62" s="247"/>
    </row>
    <row r="63" spans="1:11" s="5" customFormat="1" ht="34.5" customHeight="1" thickBot="1" x14ac:dyDescent="0.3">
      <c r="A63" s="110"/>
      <c r="B63" s="131"/>
      <c r="C63" s="132"/>
      <c r="D63" s="137"/>
      <c r="E63" s="212"/>
      <c r="F63" s="65" t="s">
        <v>185</v>
      </c>
      <c r="G63" s="65">
        <v>360</v>
      </c>
      <c r="H63" s="91">
        <v>338</v>
      </c>
      <c r="I63" s="90">
        <v>121680</v>
      </c>
      <c r="J63" s="247"/>
      <c r="K63" s="221"/>
    </row>
    <row r="64" spans="1:11" s="5" customFormat="1" ht="49.5" customHeight="1" thickBot="1" x14ac:dyDescent="0.3">
      <c r="A64" s="110"/>
      <c r="B64" s="131"/>
      <c r="C64" s="132"/>
      <c r="D64" s="137"/>
      <c r="E64" s="212"/>
      <c r="F64" s="65" t="s">
        <v>186</v>
      </c>
      <c r="G64" s="65">
        <v>103</v>
      </c>
      <c r="H64" s="91">
        <v>337.99</v>
      </c>
      <c r="I64" s="90">
        <v>34813</v>
      </c>
      <c r="J64" s="247"/>
    </row>
    <row r="65" spans="1:11" s="5" customFormat="1" ht="60.75" thickBot="1" x14ac:dyDescent="0.3">
      <c r="A65" s="110"/>
      <c r="B65" s="131"/>
      <c r="C65" s="132"/>
      <c r="D65" s="137"/>
      <c r="E65" s="130"/>
      <c r="F65" s="65" t="s">
        <v>129</v>
      </c>
      <c r="G65" s="65">
        <v>1</v>
      </c>
      <c r="H65" s="91">
        <v>30000</v>
      </c>
      <c r="I65" s="90">
        <v>30000</v>
      </c>
      <c r="J65" s="247"/>
    </row>
    <row r="66" spans="1:11" s="5" customFormat="1" ht="15.75" thickBot="1" x14ac:dyDescent="0.3">
      <c r="A66" s="110"/>
      <c r="B66" s="131"/>
      <c r="C66" s="132"/>
      <c r="D66" s="176"/>
      <c r="E66" s="130"/>
      <c r="F66" s="65"/>
      <c r="G66" s="65"/>
      <c r="H66" s="91"/>
      <c r="I66" s="87">
        <f>SUM(I54:I65)</f>
        <v>1866013</v>
      </c>
    </row>
    <row r="67" spans="1:11" s="5" customFormat="1" ht="30.75" thickBot="1" x14ac:dyDescent="0.3">
      <c r="A67" s="110" t="s">
        <v>47</v>
      </c>
      <c r="B67" s="131" t="s">
        <v>48</v>
      </c>
      <c r="C67" s="132" t="s">
        <v>43</v>
      </c>
      <c r="D67" s="176">
        <v>244</v>
      </c>
      <c r="E67" s="194">
        <v>227</v>
      </c>
      <c r="F67" s="65" t="s">
        <v>250</v>
      </c>
      <c r="G67" s="65">
        <v>1</v>
      </c>
      <c r="H67" s="91">
        <v>10000</v>
      </c>
      <c r="I67" s="87">
        <v>10000</v>
      </c>
    </row>
    <row r="68" spans="1:11" s="5" customFormat="1" ht="90.75" thickBot="1" x14ac:dyDescent="0.3">
      <c r="A68" s="110" t="s">
        <v>47</v>
      </c>
      <c r="B68" s="131" t="s">
        <v>48</v>
      </c>
      <c r="C68" s="132" t="s">
        <v>43</v>
      </c>
      <c r="D68" s="176">
        <v>244</v>
      </c>
      <c r="E68" s="128">
        <v>341</v>
      </c>
      <c r="F68" s="65" t="s">
        <v>191</v>
      </c>
      <c r="G68" s="65">
        <v>1</v>
      </c>
      <c r="H68" s="91">
        <v>10000</v>
      </c>
      <c r="I68" s="87">
        <v>10000</v>
      </c>
    </row>
    <row r="69" spans="1:11" s="5" customFormat="1" ht="15.75" thickBot="1" x14ac:dyDescent="0.3">
      <c r="A69" s="110" t="s">
        <v>47</v>
      </c>
      <c r="B69" s="131" t="s">
        <v>48</v>
      </c>
      <c r="C69" s="132" t="s">
        <v>43</v>
      </c>
      <c r="D69" s="176">
        <v>244</v>
      </c>
      <c r="E69" s="370">
        <v>343</v>
      </c>
      <c r="F69" s="65" t="s">
        <v>246</v>
      </c>
      <c r="G69" s="65">
        <v>190</v>
      </c>
      <c r="H69" s="91">
        <v>50</v>
      </c>
      <c r="I69" s="90">
        <v>9500</v>
      </c>
    </row>
    <row r="70" spans="1:11" s="5" customFormat="1" ht="15.75" thickBot="1" x14ac:dyDescent="0.3">
      <c r="A70" s="110"/>
      <c r="B70" s="131"/>
      <c r="C70" s="132"/>
      <c r="D70" s="137"/>
      <c r="E70" s="396"/>
      <c r="F70" s="65" t="s">
        <v>247</v>
      </c>
      <c r="G70" s="65">
        <v>992</v>
      </c>
      <c r="H70" s="91">
        <v>50</v>
      </c>
      <c r="I70" s="90">
        <v>49600</v>
      </c>
    </row>
    <row r="71" spans="1:11" s="5" customFormat="1" ht="15.75" thickBot="1" x14ac:dyDescent="0.3">
      <c r="A71" s="110"/>
      <c r="B71" s="131"/>
      <c r="C71" s="132"/>
      <c r="D71" s="137"/>
      <c r="E71" s="396"/>
      <c r="F71" s="65" t="s">
        <v>112</v>
      </c>
      <c r="G71" s="65">
        <v>1</v>
      </c>
      <c r="H71" s="91">
        <v>900</v>
      </c>
      <c r="I71" s="90">
        <v>900</v>
      </c>
    </row>
    <row r="72" spans="1:11" s="5" customFormat="1" ht="15.75" thickBot="1" x14ac:dyDescent="0.3">
      <c r="A72" s="110"/>
      <c r="B72" s="131"/>
      <c r="C72" s="132"/>
      <c r="D72" s="137"/>
      <c r="E72" s="371"/>
      <c r="F72" s="65"/>
      <c r="G72" s="65"/>
      <c r="H72" s="91"/>
      <c r="I72" s="87">
        <f>SUM(I69:I71)</f>
        <v>60000</v>
      </c>
    </row>
    <row r="73" spans="1:11" ht="30.75" thickBot="1" x14ac:dyDescent="0.3">
      <c r="A73" s="110" t="s">
        <v>47</v>
      </c>
      <c r="B73" s="131" t="s">
        <v>48</v>
      </c>
      <c r="C73" s="132" t="s">
        <v>43</v>
      </c>
      <c r="D73" s="176">
        <v>244</v>
      </c>
      <c r="E73" s="390">
        <v>346</v>
      </c>
      <c r="F73" s="83" t="s">
        <v>117</v>
      </c>
      <c r="G73" s="83">
        <v>1</v>
      </c>
      <c r="H73" s="97">
        <v>30000</v>
      </c>
      <c r="I73" s="98">
        <v>30000</v>
      </c>
    </row>
    <row r="74" spans="1:11" s="5" customFormat="1" ht="15.75" thickBot="1" x14ac:dyDescent="0.3">
      <c r="A74" s="110"/>
      <c r="B74" s="131"/>
      <c r="C74" s="132"/>
      <c r="D74" s="138"/>
      <c r="E74" s="391"/>
      <c r="F74" s="289" t="s">
        <v>251</v>
      </c>
      <c r="G74" s="289"/>
      <c r="H74" s="290">
        <v>10000</v>
      </c>
      <c r="I74" s="291">
        <v>10000</v>
      </c>
    </row>
    <row r="75" spans="1:11" s="5" customFormat="1" ht="48" customHeight="1" thickBot="1" x14ac:dyDescent="0.3">
      <c r="A75" s="110"/>
      <c r="B75" s="131"/>
      <c r="C75" s="132"/>
      <c r="D75" s="138"/>
      <c r="E75" s="391"/>
      <c r="F75" s="245" t="s">
        <v>187</v>
      </c>
      <c r="G75" s="245">
        <v>1</v>
      </c>
      <c r="H75" s="268">
        <v>83000</v>
      </c>
      <c r="I75" s="246">
        <v>83000</v>
      </c>
    </row>
    <row r="76" spans="1:11" s="5" customFormat="1" ht="15.75" customHeight="1" thickBot="1" x14ac:dyDescent="0.3">
      <c r="A76" s="110"/>
      <c r="B76" s="131"/>
      <c r="C76" s="132"/>
      <c r="D76" s="138"/>
      <c r="E76" s="391"/>
      <c r="F76" s="65" t="s">
        <v>189</v>
      </c>
      <c r="G76" s="65">
        <v>1</v>
      </c>
      <c r="H76" s="91">
        <v>28500</v>
      </c>
      <c r="I76" s="90">
        <v>28500</v>
      </c>
    </row>
    <row r="77" spans="1:11" s="5" customFormat="1" ht="60.75" thickBot="1" x14ac:dyDescent="0.3">
      <c r="A77" s="110"/>
      <c r="B77" s="131"/>
      <c r="C77" s="132"/>
      <c r="D77" s="137"/>
      <c r="E77" s="392"/>
      <c r="F77" s="65" t="s">
        <v>188</v>
      </c>
      <c r="G77" s="84">
        <v>1</v>
      </c>
      <c r="H77" s="89">
        <v>60200</v>
      </c>
      <c r="I77" s="90">
        <v>60200</v>
      </c>
    </row>
    <row r="78" spans="1:11" ht="15.75" thickBot="1" x14ac:dyDescent="0.3">
      <c r="A78" s="110"/>
      <c r="B78" s="131"/>
      <c r="C78" s="132"/>
      <c r="D78" s="176"/>
      <c r="E78" s="130"/>
      <c r="F78" s="83"/>
      <c r="G78" s="83"/>
      <c r="H78" s="83"/>
      <c r="I78" s="85">
        <f>SUM(I73:I77)</f>
        <v>211700</v>
      </c>
    </row>
    <row r="79" spans="1:11" s="5" customFormat="1" ht="30.75" thickBot="1" x14ac:dyDescent="0.3">
      <c r="A79" s="126" t="s">
        <v>47</v>
      </c>
      <c r="B79" s="127" t="s">
        <v>48</v>
      </c>
      <c r="C79" s="62" t="s">
        <v>43</v>
      </c>
      <c r="D79" s="176">
        <v>247</v>
      </c>
      <c r="E79" s="370">
        <v>223</v>
      </c>
      <c r="F79" s="65" t="s">
        <v>109</v>
      </c>
      <c r="G79" s="65">
        <v>1</v>
      </c>
      <c r="H79" s="117">
        <v>1500000</v>
      </c>
      <c r="I79" s="272">
        <v>1500000</v>
      </c>
      <c r="J79" s="294"/>
      <c r="K79" s="3"/>
    </row>
    <row r="80" spans="1:11" s="5" customFormat="1" ht="45.75" thickBot="1" x14ac:dyDescent="0.3">
      <c r="A80" s="126"/>
      <c r="B80" s="127"/>
      <c r="C80" s="62"/>
      <c r="D80" s="138"/>
      <c r="E80" s="371"/>
      <c r="F80" s="65" t="s">
        <v>123</v>
      </c>
      <c r="G80" s="65">
        <v>1</v>
      </c>
      <c r="H80" s="117">
        <v>1500000</v>
      </c>
      <c r="I80" s="272">
        <v>1500000</v>
      </c>
      <c r="J80" s="294"/>
      <c r="K80" s="3"/>
    </row>
    <row r="81" spans="1:9" s="5" customFormat="1" ht="15.75" thickBot="1" x14ac:dyDescent="0.3">
      <c r="A81" s="10"/>
      <c r="B81" s="57"/>
      <c r="C81" s="57"/>
      <c r="D81" s="15"/>
      <c r="E81" s="149"/>
      <c r="F81" s="86"/>
      <c r="G81" s="84"/>
      <c r="H81" s="84"/>
      <c r="I81" s="100">
        <f>SUM(I79:I80)</f>
        <v>3000000</v>
      </c>
    </row>
    <row r="82" spans="1:9" s="5" customFormat="1" ht="30.75" thickBot="1" x14ac:dyDescent="0.3">
      <c r="A82" s="260" t="s">
        <v>47</v>
      </c>
      <c r="B82" s="194" t="s">
        <v>48</v>
      </c>
      <c r="C82" s="194" t="s">
        <v>43</v>
      </c>
      <c r="D82" s="176">
        <v>851</v>
      </c>
      <c r="E82" s="261">
        <v>291</v>
      </c>
      <c r="F82" s="65" t="s">
        <v>101</v>
      </c>
      <c r="G82" s="84"/>
      <c r="H82" s="84"/>
      <c r="I82" s="100">
        <v>1770000</v>
      </c>
    </row>
    <row r="83" spans="1:9" ht="30.75" customHeight="1" thickBot="1" x14ac:dyDescent="0.3">
      <c r="A83" s="126" t="s">
        <v>47</v>
      </c>
      <c r="B83" s="127" t="s">
        <v>48</v>
      </c>
      <c r="C83" s="151" t="s">
        <v>43</v>
      </c>
      <c r="D83" s="176">
        <v>852</v>
      </c>
      <c r="E83" s="128">
        <v>291</v>
      </c>
      <c r="F83" s="65" t="s">
        <v>101</v>
      </c>
      <c r="G83" s="65"/>
      <c r="H83" s="86"/>
      <c r="I83" s="100">
        <v>1000</v>
      </c>
    </row>
    <row r="84" spans="1:9" s="5" customFormat="1" ht="18.75" customHeight="1" thickBot="1" x14ac:dyDescent="0.3">
      <c r="A84" s="397" t="s">
        <v>214</v>
      </c>
      <c r="B84" s="398"/>
      <c r="C84" s="398"/>
      <c r="D84" s="398"/>
      <c r="E84" s="398"/>
      <c r="F84" s="398"/>
      <c r="G84" s="398"/>
      <c r="H84" s="398"/>
      <c r="I84" s="399"/>
    </row>
    <row r="85" spans="1:9" s="5" customFormat="1" ht="21.75" customHeight="1" thickBot="1" x14ac:dyDescent="0.3">
      <c r="A85" s="151" t="s">
        <v>47</v>
      </c>
      <c r="B85" s="151" t="s">
        <v>48</v>
      </c>
      <c r="C85" s="62" t="s">
        <v>212</v>
      </c>
      <c r="D85" s="176">
        <v>111</v>
      </c>
      <c r="E85" s="176">
        <v>211</v>
      </c>
      <c r="F85" s="94" t="s">
        <v>104</v>
      </c>
      <c r="G85" s="94"/>
      <c r="H85" s="99"/>
      <c r="I85" s="207">
        <v>408122.93</v>
      </c>
    </row>
    <row r="86" spans="1:9" s="5" customFormat="1" ht="39.75" customHeight="1" thickBot="1" x14ac:dyDescent="0.3">
      <c r="A86" s="151"/>
      <c r="B86" s="151"/>
      <c r="C86" s="62"/>
      <c r="D86" s="176">
        <v>119</v>
      </c>
      <c r="E86" s="176">
        <v>213</v>
      </c>
      <c r="F86" s="94" t="s">
        <v>153</v>
      </c>
      <c r="G86" s="94"/>
      <c r="H86" s="99"/>
      <c r="I86" s="207">
        <v>123253.12</v>
      </c>
    </row>
    <row r="87" spans="1:9" s="5" customFormat="1" ht="20.25" customHeight="1" thickBot="1" x14ac:dyDescent="0.3">
      <c r="A87" s="372" t="s">
        <v>256</v>
      </c>
      <c r="B87" s="373"/>
      <c r="C87" s="373"/>
      <c r="D87" s="373"/>
      <c r="E87" s="373"/>
      <c r="F87" s="373"/>
      <c r="G87" s="373"/>
      <c r="H87" s="373"/>
      <c r="I87" s="374"/>
    </row>
    <row r="88" spans="1:9" s="5" customFormat="1" ht="21.75" customHeight="1" thickBot="1" x14ac:dyDescent="0.3">
      <c r="A88" s="177" t="s">
        <v>47</v>
      </c>
      <c r="B88" s="178" t="s">
        <v>48</v>
      </c>
      <c r="C88" s="177" t="s">
        <v>141</v>
      </c>
      <c r="D88" s="60">
        <v>111</v>
      </c>
      <c r="E88" s="303">
        <v>211</v>
      </c>
      <c r="F88" s="83" t="s">
        <v>104</v>
      </c>
      <c r="G88" s="83"/>
      <c r="H88" s="304"/>
      <c r="I88" s="98">
        <v>42801951</v>
      </c>
    </row>
    <row r="89" spans="1:9" s="5" customFormat="1" ht="46.5" customHeight="1" thickBot="1" x14ac:dyDescent="0.3">
      <c r="A89" s="10"/>
      <c r="B89" s="57"/>
      <c r="C89" s="58"/>
      <c r="D89" s="59"/>
      <c r="E89" s="179">
        <v>266</v>
      </c>
      <c r="F89" s="94" t="s">
        <v>152</v>
      </c>
      <c r="G89" s="94"/>
      <c r="H89" s="99"/>
      <c r="I89" s="96">
        <v>350000</v>
      </c>
    </row>
    <row r="90" spans="1:9" s="5" customFormat="1" ht="30" customHeight="1" thickBot="1" x14ac:dyDescent="0.3">
      <c r="A90" s="177" t="s">
        <v>47</v>
      </c>
      <c r="B90" s="178" t="s">
        <v>48</v>
      </c>
      <c r="C90" s="177" t="s">
        <v>141</v>
      </c>
      <c r="D90" s="60">
        <v>119</v>
      </c>
      <c r="E90" s="179">
        <v>213</v>
      </c>
      <c r="F90" s="94" t="s">
        <v>153</v>
      </c>
      <c r="G90" s="94"/>
      <c r="H90" s="99"/>
      <c r="I90" s="96">
        <v>13031889</v>
      </c>
    </row>
    <row r="91" spans="1:9" s="5" customFormat="1" ht="48.75" customHeight="1" thickBot="1" x14ac:dyDescent="0.3">
      <c r="A91" s="177" t="s">
        <v>47</v>
      </c>
      <c r="B91" s="178" t="s">
        <v>48</v>
      </c>
      <c r="C91" s="177" t="s">
        <v>141</v>
      </c>
      <c r="D91" s="60"/>
      <c r="E91" s="249">
        <v>266</v>
      </c>
      <c r="F91" s="94" t="s">
        <v>152</v>
      </c>
      <c r="G91" s="94"/>
      <c r="H91" s="99"/>
      <c r="I91" s="96">
        <v>100000</v>
      </c>
    </row>
    <row r="92" spans="1:9" s="5" customFormat="1" ht="21" customHeight="1" thickBot="1" x14ac:dyDescent="0.3">
      <c r="A92" s="375" t="s">
        <v>284</v>
      </c>
      <c r="B92" s="376"/>
      <c r="C92" s="376"/>
      <c r="D92" s="376"/>
      <c r="E92" s="376"/>
      <c r="F92" s="376"/>
      <c r="G92" s="376"/>
      <c r="H92" s="376"/>
      <c r="I92" s="377"/>
    </row>
    <row r="93" spans="1:9" s="5" customFormat="1" ht="23.25" customHeight="1" thickBot="1" x14ac:dyDescent="0.3">
      <c r="A93" s="305" t="s">
        <v>47</v>
      </c>
      <c r="B93" s="305" t="s">
        <v>48</v>
      </c>
      <c r="C93" s="306" t="s">
        <v>286</v>
      </c>
      <c r="D93" s="60">
        <v>111</v>
      </c>
      <c r="E93" s="303">
        <v>211</v>
      </c>
      <c r="F93" s="83" t="s">
        <v>104</v>
      </c>
      <c r="G93" s="306"/>
      <c r="H93" s="306"/>
      <c r="I93" s="307">
        <v>2346000</v>
      </c>
    </row>
    <row r="94" spans="1:9" s="5" customFormat="1" ht="33.75" customHeight="1" thickBot="1" x14ac:dyDescent="0.3">
      <c r="A94" s="188"/>
      <c r="B94" s="188"/>
      <c r="C94" s="188"/>
      <c r="D94" s="59">
        <v>119</v>
      </c>
      <c r="E94" s="302">
        <v>213</v>
      </c>
      <c r="F94" s="65" t="s">
        <v>153</v>
      </c>
      <c r="G94" s="65"/>
      <c r="H94" s="86"/>
      <c r="I94" s="209">
        <v>708492</v>
      </c>
    </row>
    <row r="95" spans="1:9" s="5" customFormat="1" ht="18.75" customHeight="1" thickBot="1" x14ac:dyDescent="0.3">
      <c r="A95" s="375" t="s">
        <v>257</v>
      </c>
      <c r="B95" s="376"/>
      <c r="C95" s="376"/>
      <c r="D95" s="376"/>
      <c r="E95" s="376"/>
      <c r="F95" s="376"/>
      <c r="G95" s="376"/>
      <c r="H95" s="376"/>
      <c r="I95" s="377"/>
    </row>
    <row r="96" spans="1:9" s="5" customFormat="1" ht="47.25" customHeight="1" thickBot="1" x14ac:dyDescent="0.3">
      <c r="A96" s="177" t="s">
        <v>47</v>
      </c>
      <c r="B96" s="178" t="s">
        <v>48</v>
      </c>
      <c r="C96" s="177" t="s">
        <v>143</v>
      </c>
      <c r="D96" s="60">
        <v>244</v>
      </c>
      <c r="E96" s="351">
        <v>221</v>
      </c>
      <c r="F96" s="117" t="s">
        <v>154</v>
      </c>
      <c r="G96" s="65">
        <v>1</v>
      </c>
      <c r="H96" s="89">
        <v>88000</v>
      </c>
      <c r="I96" s="87">
        <v>88000</v>
      </c>
    </row>
    <row r="97" spans="1:13" s="5" customFormat="1" ht="33.75" customHeight="1" thickBot="1" x14ac:dyDescent="0.3">
      <c r="A97" s="177"/>
      <c r="B97" s="178"/>
      <c r="C97" s="177"/>
      <c r="D97" s="60"/>
      <c r="E97" s="353"/>
      <c r="F97" s="117" t="s">
        <v>209</v>
      </c>
      <c r="G97" s="65">
        <v>1</v>
      </c>
      <c r="H97" s="89">
        <v>2000</v>
      </c>
      <c r="I97" s="87">
        <v>2000</v>
      </c>
    </row>
    <row r="98" spans="1:13" s="5" customFormat="1" ht="36.75" customHeight="1" thickBot="1" x14ac:dyDescent="0.3">
      <c r="A98" s="177"/>
      <c r="B98" s="178"/>
      <c r="C98" s="177"/>
      <c r="D98" s="60"/>
      <c r="E98" s="351">
        <v>226</v>
      </c>
      <c r="F98" s="117" t="s">
        <v>199</v>
      </c>
      <c r="G98" s="65">
        <v>70</v>
      </c>
      <c r="H98" s="89">
        <v>2000</v>
      </c>
      <c r="I98" s="90">
        <v>140000</v>
      </c>
      <c r="J98" s="257"/>
    </row>
    <row r="99" spans="1:13" s="5" customFormat="1" ht="50.25" customHeight="1" thickBot="1" x14ac:dyDescent="0.3">
      <c r="A99" s="177"/>
      <c r="B99" s="178"/>
      <c r="C99" s="177"/>
      <c r="D99" s="60"/>
      <c r="E99" s="353"/>
      <c r="F99" s="154" t="s">
        <v>155</v>
      </c>
      <c r="G99" s="65">
        <v>1</v>
      </c>
      <c r="H99" s="89">
        <v>120000</v>
      </c>
      <c r="I99" s="90">
        <v>120000</v>
      </c>
      <c r="J99" s="247"/>
    </row>
    <row r="100" spans="1:13" s="5" customFormat="1" ht="18.75" customHeight="1" thickBot="1" x14ac:dyDescent="0.3">
      <c r="A100" s="177"/>
      <c r="B100" s="178"/>
      <c r="C100" s="177"/>
      <c r="D100" s="60"/>
      <c r="E100" s="254"/>
      <c r="F100" s="154"/>
      <c r="G100" s="65"/>
      <c r="H100" s="89"/>
      <c r="I100" s="87">
        <f>SUM(I98:I99)</f>
        <v>260000</v>
      </c>
    </row>
    <row r="101" spans="1:13" s="5" customFormat="1" ht="53.25" customHeight="1" thickBot="1" x14ac:dyDescent="0.3">
      <c r="A101" s="177" t="s">
        <v>47</v>
      </c>
      <c r="B101" s="178" t="s">
        <v>48</v>
      </c>
      <c r="C101" s="177" t="s">
        <v>143</v>
      </c>
      <c r="D101" s="60">
        <v>244</v>
      </c>
      <c r="E101" s="61">
        <v>310</v>
      </c>
      <c r="F101" s="65" t="s">
        <v>156</v>
      </c>
      <c r="G101" s="65">
        <v>1</v>
      </c>
      <c r="H101" s="89">
        <v>1821300</v>
      </c>
      <c r="I101" s="90">
        <v>1821300</v>
      </c>
      <c r="K101" s="357"/>
      <c r="L101" s="357"/>
      <c r="M101" s="357"/>
    </row>
    <row r="102" spans="1:13" s="5" customFormat="1" ht="39.75" customHeight="1" thickBot="1" x14ac:dyDescent="0.3">
      <c r="A102" s="177"/>
      <c r="B102" s="178"/>
      <c r="C102" s="177"/>
      <c r="D102" s="60"/>
      <c r="E102" s="198"/>
      <c r="F102" s="256" t="s">
        <v>208</v>
      </c>
      <c r="G102" s="65">
        <v>1</v>
      </c>
      <c r="H102" s="89">
        <v>643700</v>
      </c>
      <c r="I102" s="90">
        <v>643700</v>
      </c>
    </row>
    <row r="103" spans="1:13" s="5" customFormat="1" ht="19.5" customHeight="1" thickBot="1" x14ac:dyDescent="0.3">
      <c r="A103" s="177"/>
      <c r="B103" s="178"/>
      <c r="C103" s="177"/>
      <c r="D103" s="60"/>
      <c r="E103" s="197"/>
      <c r="F103" s="65"/>
      <c r="G103" s="65"/>
      <c r="H103" s="89"/>
      <c r="I103" s="87">
        <f>SUM(I101:I102)</f>
        <v>2465000</v>
      </c>
    </row>
    <row r="104" spans="1:13" s="5" customFormat="1" ht="25.5" customHeight="1" thickBot="1" x14ac:dyDescent="0.3">
      <c r="A104" s="177"/>
      <c r="B104" s="178"/>
      <c r="C104" s="177"/>
      <c r="D104" s="60"/>
      <c r="E104" s="153">
        <v>346</v>
      </c>
      <c r="F104" s="154" t="s">
        <v>189</v>
      </c>
      <c r="G104" s="65">
        <v>1</v>
      </c>
      <c r="H104" s="89">
        <v>20000</v>
      </c>
      <c r="I104" s="90">
        <v>20000</v>
      </c>
      <c r="K104" s="357"/>
      <c r="L104" s="357"/>
      <c r="M104" s="357"/>
    </row>
    <row r="105" spans="1:13" s="5" customFormat="1" ht="33.75" customHeight="1" thickBot="1" x14ac:dyDescent="0.3">
      <c r="A105" s="244"/>
      <c r="B105" s="178"/>
      <c r="C105" s="177"/>
      <c r="D105" s="60"/>
      <c r="E105" s="252"/>
      <c r="F105" s="154" t="s">
        <v>205</v>
      </c>
      <c r="G105" s="65">
        <v>1</v>
      </c>
      <c r="H105" s="89">
        <v>30000</v>
      </c>
      <c r="I105" s="90">
        <v>30000</v>
      </c>
      <c r="K105" s="253"/>
      <c r="L105" s="253"/>
      <c r="M105" s="253"/>
    </row>
    <row r="106" spans="1:13" s="5" customFormat="1" ht="15.75" customHeight="1" thickBot="1" x14ac:dyDescent="0.3">
      <c r="A106" s="10"/>
      <c r="B106" s="57"/>
      <c r="C106" s="58"/>
      <c r="D106" s="59"/>
      <c r="E106" s="153"/>
      <c r="F106" s="65"/>
      <c r="G106" s="65"/>
      <c r="H106" s="89"/>
      <c r="I106" s="87">
        <f>SUM(I104:I105)</f>
        <v>50000</v>
      </c>
    </row>
    <row r="107" spans="1:13" s="5" customFormat="1" ht="45.75" customHeight="1" thickBot="1" x14ac:dyDescent="0.3">
      <c r="A107" s="177"/>
      <c r="B107" s="178"/>
      <c r="C107" s="177"/>
      <c r="D107" s="60"/>
      <c r="E107" s="179">
        <v>349</v>
      </c>
      <c r="F107" s="65" t="s">
        <v>157</v>
      </c>
      <c r="G107" s="65">
        <v>1</v>
      </c>
      <c r="H107" s="89">
        <v>25000</v>
      </c>
      <c r="I107" s="90">
        <v>25000</v>
      </c>
      <c r="J107" s="247"/>
    </row>
    <row r="108" spans="1:13" s="5" customFormat="1" ht="17.25" customHeight="1" thickBot="1" x14ac:dyDescent="0.3">
      <c r="A108" s="58"/>
      <c r="B108" s="57"/>
      <c r="C108" s="58"/>
      <c r="D108" s="59"/>
      <c r="E108" s="179"/>
      <c r="F108" s="65"/>
      <c r="G108" s="65"/>
      <c r="H108" s="89"/>
      <c r="I108" s="87">
        <f>SUM(I107)</f>
        <v>25000</v>
      </c>
    </row>
    <row r="109" spans="1:13" s="5" customFormat="1" ht="16.5" customHeight="1" thickBot="1" x14ac:dyDescent="0.3">
      <c r="A109" s="375" t="s">
        <v>278</v>
      </c>
      <c r="B109" s="376"/>
      <c r="C109" s="376"/>
      <c r="D109" s="376"/>
      <c r="E109" s="376"/>
      <c r="F109" s="376"/>
      <c r="G109" s="376"/>
      <c r="H109" s="376"/>
      <c r="I109" s="377"/>
    </row>
    <row r="110" spans="1:13" s="5" customFormat="1" ht="33.75" customHeight="1" thickBot="1" x14ac:dyDescent="0.3">
      <c r="A110" s="177" t="s">
        <v>47</v>
      </c>
      <c r="B110" s="178" t="s">
        <v>48</v>
      </c>
      <c r="C110" s="177" t="s">
        <v>145</v>
      </c>
      <c r="D110" s="177" t="s">
        <v>75</v>
      </c>
      <c r="E110" s="180" t="s">
        <v>97</v>
      </c>
      <c r="F110" s="75" t="s">
        <v>114</v>
      </c>
      <c r="G110" s="75"/>
      <c r="H110" s="76"/>
      <c r="I110" s="87">
        <v>3909200</v>
      </c>
    </row>
    <row r="111" spans="1:13" s="5" customFormat="1" ht="37.5" customHeight="1" thickBot="1" x14ac:dyDescent="0.3">
      <c r="A111" s="181"/>
      <c r="B111" s="182"/>
      <c r="C111" s="181"/>
      <c r="D111" s="183"/>
      <c r="E111" s="184"/>
      <c r="F111" s="75" t="s">
        <v>115</v>
      </c>
      <c r="G111" s="75" t="s">
        <v>116</v>
      </c>
      <c r="H111" s="185" t="s">
        <v>277</v>
      </c>
      <c r="I111" s="90">
        <v>3909200</v>
      </c>
    </row>
    <row r="112" spans="1:13" s="5" customFormat="1" ht="18.75" customHeight="1" thickBot="1" x14ac:dyDescent="0.3">
      <c r="A112" s="358" t="s">
        <v>280</v>
      </c>
      <c r="B112" s="359"/>
      <c r="C112" s="359"/>
      <c r="D112" s="359"/>
      <c r="E112" s="359"/>
      <c r="F112" s="359"/>
      <c r="G112" s="359"/>
      <c r="H112" s="359"/>
      <c r="I112" s="360"/>
    </row>
    <row r="113" spans="1:14" s="5" customFormat="1" ht="33" customHeight="1" thickBot="1" x14ac:dyDescent="0.3">
      <c r="A113" s="188" t="s">
        <v>47</v>
      </c>
      <c r="B113" s="188" t="s">
        <v>48</v>
      </c>
      <c r="C113" s="188" t="s">
        <v>167</v>
      </c>
      <c r="D113" s="183" t="s">
        <v>75</v>
      </c>
      <c r="E113" s="183" t="s">
        <v>97</v>
      </c>
      <c r="F113" s="75" t="s">
        <v>114</v>
      </c>
      <c r="G113" s="75"/>
      <c r="H113" s="185"/>
      <c r="I113" s="208">
        <v>4785700</v>
      </c>
    </row>
    <row r="114" spans="1:14" s="5" customFormat="1" ht="31.5" customHeight="1" thickBot="1" x14ac:dyDescent="0.3">
      <c r="A114" s="181"/>
      <c r="B114" s="181"/>
      <c r="C114" s="181"/>
      <c r="D114" s="183"/>
      <c r="E114" s="183"/>
      <c r="F114" s="75" t="s">
        <v>115</v>
      </c>
      <c r="G114" s="75" t="s">
        <v>116</v>
      </c>
      <c r="H114" s="185" t="s">
        <v>279</v>
      </c>
      <c r="I114" s="209">
        <v>4785700</v>
      </c>
    </row>
    <row r="115" spans="1:14" s="5" customFormat="1" ht="15" customHeight="1" thickBot="1" x14ac:dyDescent="0.3">
      <c r="A115" s="361" t="s">
        <v>240</v>
      </c>
      <c r="B115" s="362"/>
      <c r="C115" s="362"/>
      <c r="D115" s="362"/>
      <c r="E115" s="362"/>
      <c r="F115" s="362"/>
      <c r="G115" s="362"/>
      <c r="H115" s="362"/>
      <c r="I115" s="363"/>
    </row>
    <row r="116" spans="1:14" s="5" customFormat="1" ht="30" customHeight="1" thickBot="1" x14ac:dyDescent="0.3">
      <c r="A116" s="79" t="s">
        <v>47</v>
      </c>
      <c r="B116" s="79" t="s">
        <v>48</v>
      </c>
      <c r="C116" s="79" t="s">
        <v>220</v>
      </c>
      <c r="D116" s="73" t="s">
        <v>75</v>
      </c>
      <c r="E116" s="73" t="s">
        <v>71</v>
      </c>
      <c r="F116" s="75" t="s">
        <v>242</v>
      </c>
      <c r="G116" s="75"/>
      <c r="H116" s="240" t="s">
        <v>241</v>
      </c>
      <c r="I116" s="209">
        <v>185000</v>
      </c>
    </row>
    <row r="117" spans="1:14" s="5" customFormat="1" ht="17.25" customHeight="1" thickBot="1" x14ac:dyDescent="0.3">
      <c r="A117" s="181"/>
      <c r="B117" s="181"/>
      <c r="C117" s="181"/>
      <c r="D117" s="183"/>
      <c r="E117" s="183"/>
      <c r="F117" s="75"/>
      <c r="G117" s="75"/>
      <c r="H117" s="185"/>
      <c r="I117" s="208">
        <v>185000</v>
      </c>
    </row>
    <row r="118" spans="1:14" s="5" customFormat="1" ht="17.25" customHeight="1" thickBot="1" x14ac:dyDescent="0.3">
      <c r="A118" s="400" t="s">
        <v>258</v>
      </c>
      <c r="B118" s="401"/>
      <c r="C118" s="401"/>
      <c r="D118" s="401"/>
      <c r="E118" s="401"/>
      <c r="F118" s="401"/>
      <c r="G118" s="401"/>
      <c r="H118" s="401"/>
      <c r="I118" s="402"/>
    </row>
    <row r="119" spans="1:14" s="5" customFormat="1" ht="35.25" customHeight="1" thickBot="1" x14ac:dyDescent="0.3">
      <c r="A119" s="181" t="s">
        <v>47</v>
      </c>
      <c r="B119" s="181" t="s">
        <v>48</v>
      </c>
      <c r="C119" s="181" t="s">
        <v>253</v>
      </c>
      <c r="D119" s="183" t="s">
        <v>75</v>
      </c>
      <c r="E119" s="183" t="s">
        <v>71</v>
      </c>
      <c r="F119" s="75" t="s">
        <v>242</v>
      </c>
      <c r="G119" s="75"/>
      <c r="H119" s="185" t="s">
        <v>241</v>
      </c>
      <c r="I119" s="208">
        <v>185000</v>
      </c>
    </row>
    <row r="120" spans="1:14" s="5" customFormat="1" ht="17.25" customHeight="1" thickBot="1" x14ac:dyDescent="0.3">
      <c r="A120" s="181"/>
      <c r="B120" s="181"/>
      <c r="C120" s="181"/>
      <c r="D120" s="183"/>
      <c r="E120" s="183"/>
      <c r="F120" s="75"/>
      <c r="G120" s="75"/>
      <c r="H120" s="185"/>
      <c r="I120" s="208">
        <v>185000</v>
      </c>
    </row>
    <row r="121" spans="1:14" s="5" customFormat="1" ht="15.75" thickBot="1" x14ac:dyDescent="0.3">
      <c r="A121" s="378" t="s">
        <v>232</v>
      </c>
      <c r="B121" s="379"/>
      <c r="C121" s="379"/>
      <c r="D121" s="379"/>
      <c r="E121" s="379"/>
      <c r="F121" s="379"/>
      <c r="G121" s="379"/>
      <c r="H121" s="379"/>
      <c r="I121" s="380"/>
    </row>
    <row r="122" spans="1:14" s="5" customFormat="1" ht="30.75" thickBot="1" x14ac:dyDescent="0.3">
      <c r="A122" s="129" t="s">
        <v>47</v>
      </c>
      <c r="B122" s="129" t="s">
        <v>48</v>
      </c>
      <c r="C122" s="129" t="s">
        <v>87</v>
      </c>
      <c r="D122" s="107">
        <v>244</v>
      </c>
      <c r="E122" s="238">
        <v>222</v>
      </c>
      <c r="F122" s="65" t="s">
        <v>233</v>
      </c>
      <c r="G122" s="65">
        <v>1</v>
      </c>
      <c r="H122" s="91">
        <v>58200</v>
      </c>
      <c r="I122" s="90">
        <v>58200</v>
      </c>
      <c r="N122" s="47"/>
    </row>
    <row r="123" spans="1:14" s="5" customFormat="1" ht="15.75" thickBot="1" x14ac:dyDescent="0.3">
      <c r="A123" s="110"/>
      <c r="B123" s="131"/>
      <c r="C123" s="132"/>
      <c r="D123" s="111"/>
      <c r="E123" s="133"/>
      <c r="F123" s="65"/>
      <c r="G123" s="65"/>
      <c r="H123" s="89"/>
      <c r="I123" s="87">
        <f>SUM(I122:I122)</f>
        <v>58200</v>
      </c>
    </row>
    <row r="124" spans="1:14" s="5" customFormat="1" ht="45.75" customHeight="1" thickBot="1" x14ac:dyDescent="0.3">
      <c r="A124" s="106" t="s">
        <v>47</v>
      </c>
      <c r="B124" s="106" t="s">
        <v>48</v>
      </c>
      <c r="C124" s="106" t="s">
        <v>87</v>
      </c>
      <c r="D124" s="107">
        <v>244</v>
      </c>
      <c r="E124" s="387" t="s">
        <v>61</v>
      </c>
      <c r="F124" s="108" t="s">
        <v>130</v>
      </c>
      <c r="G124" s="107">
        <v>1</v>
      </c>
      <c r="H124" s="92">
        <v>10500</v>
      </c>
      <c r="I124" s="98">
        <v>10500</v>
      </c>
    </row>
    <row r="125" spans="1:14" s="5" customFormat="1" ht="35.25" customHeight="1" thickBot="1" x14ac:dyDescent="0.3">
      <c r="A125" s="106"/>
      <c r="B125" s="106"/>
      <c r="C125" s="106"/>
      <c r="D125" s="107"/>
      <c r="E125" s="388"/>
      <c r="F125" s="108" t="s">
        <v>207</v>
      </c>
      <c r="G125" s="107">
        <v>1</v>
      </c>
      <c r="H125" s="92">
        <v>2100</v>
      </c>
      <c r="I125" s="98">
        <v>2100</v>
      </c>
    </row>
    <row r="126" spans="1:14" s="5" customFormat="1" ht="39.75" customHeight="1" thickBot="1" x14ac:dyDescent="0.3">
      <c r="A126" s="106"/>
      <c r="B126" s="106"/>
      <c r="C126" s="106"/>
      <c r="D126" s="107"/>
      <c r="E126" s="389"/>
      <c r="F126" s="108" t="s">
        <v>204</v>
      </c>
      <c r="G126" s="107">
        <v>25</v>
      </c>
      <c r="H126" s="92">
        <v>40</v>
      </c>
      <c r="I126" s="98">
        <v>1000</v>
      </c>
    </row>
    <row r="127" spans="1:14" s="5" customFormat="1" ht="12.75" customHeight="1" thickBot="1" x14ac:dyDescent="0.3">
      <c r="A127" s="106"/>
      <c r="B127" s="106"/>
      <c r="C127" s="106"/>
      <c r="D127" s="107"/>
      <c r="E127" s="134"/>
      <c r="F127" s="108"/>
      <c r="G127" s="107"/>
      <c r="H127" s="92"/>
      <c r="I127" s="85">
        <f>SUM(I124:I126)</f>
        <v>13600</v>
      </c>
    </row>
    <row r="128" spans="1:14" s="5" customFormat="1" ht="30.75" thickBot="1" x14ac:dyDescent="0.3">
      <c r="A128" s="106" t="s">
        <v>47</v>
      </c>
      <c r="B128" s="106" t="s">
        <v>48</v>
      </c>
      <c r="C128" s="106" t="s">
        <v>87</v>
      </c>
      <c r="D128" s="107">
        <v>244</v>
      </c>
      <c r="E128" s="107">
        <v>227</v>
      </c>
      <c r="F128" s="65" t="s">
        <v>244</v>
      </c>
      <c r="G128" s="65">
        <v>1</v>
      </c>
      <c r="H128" s="89">
        <v>5700</v>
      </c>
      <c r="I128" s="87">
        <v>5700</v>
      </c>
    </row>
    <row r="129" spans="1:9" s="5" customFormat="1" ht="45.75" thickBot="1" x14ac:dyDescent="0.3">
      <c r="A129" s="269" t="s">
        <v>47</v>
      </c>
      <c r="B129" s="269" t="s">
        <v>48</v>
      </c>
      <c r="C129" s="269" t="s">
        <v>87</v>
      </c>
      <c r="D129" s="121">
        <v>244</v>
      </c>
      <c r="E129" s="121">
        <v>346</v>
      </c>
      <c r="F129" s="117" t="s">
        <v>274</v>
      </c>
      <c r="G129" s="270">
        <v>1</v>
      </c>
      <c r="H129" s="271">
        <v>55200</v>
      </c>
      <c r="I129" s="272">
        <v>55200</v>
      </c>
    </row>
    <row r="130" spans="1:9" s="5" customFormat="1" ht="15.75" thickBot="1" x14ac:dyDescent="0.3">
      <c r="A130" s="10"/>
      <c r="B130" s="57"/>
      <c r="C130" s="58"/>
      <c r="D130" s="59"/>
      <c r="E130" s="43"/>
      <c r="F130" s="65"/>
      <c r="G130" s="65"/>
      <c r="H130" s="89"/>
      <c r="I130" s="87">
        <f>SUM(I129:I129)</f>
        <v>55200</v>
      </c>
    </row>
    <row r="131" spans="1:9" s="5" customFormat="1" ht="30.75" thickBot="1" x14ac:dyDescent="0.3">
      <c r="A131" s="106" t="s">
        <v>47</v>
      </c>
      <c r="B131" s="106" t="s">
        <v>48</v>
      </c>
      <c r="C131" s="106" t="s">
        <v>87</v>
      </c>
      <c r="D131" s="107">
        <v>244</v>
      </c>
      <c r="E131" s="130">
        <v>349</v>
      </c>
      <c r="F131" s="117" t="s">
        <v>234</v>
      </c>
      <c r="G131" s="65"/>
      <c r="H131" s="89">
        <v>147500</v>
      </c>
      <c r="I131" s="90">
        <v>147500</v>
      </c>
    </row>
    <row r="132" spans="1:9" s="5" customFormat="1" ht="15.75" customHeight="1" thickBot="1" x14ac:dyDescent="0.3">
      <c r="A132" s="10"/>
      <c r="B132" s="57"/>
      <c r="C132" s="58"/>
      <c r="D132" s="59"/>
      <c r="E132" s="80"/>
      <c r="F132" s="65"/>
      <c r="G132" s="65"/>
      <c r="H132" s="89"/>
      <c r="I132" s="87">
        <f>SUM(I131:I131)</f>
        <v>147500</v>
      </c>
    </row>
    <row r="133" spans="1:9" s="5" customFormat="1" ht="15.75" thickBot="1" x14ac:dyDescent="0.3">
      <c r="A133" s="367" t="s">
        <v>235</v>
      </c>
      <c r="B133" s="368"/>
      <c r="C133" s="368"/>
      <c r="D133" s="368"/>
      <c r="E133" s="368"/>
      <c r="F133" s="368"/>
      <c r="G133" s="368"/>
      <c r="H133" s="368"/>
      <c r="I133" s="369"/>
    </row>
    <row r="134" spans="1:9" s="5" customFormat="1" ht="30.75" thickBot="1" x14ac:dyDescent="0.3">
      <c r="A134" s="113" t="s">
        <v>47</v>
      </c>
      <c r="B134" s="114" t="s">
        <v>48</v>
      </c>
      <c r="C134" s="113" t="s">
        <v>99</v>
      </c>
      <c r="D134" s="67" t="s">
        <v>75</v>
      </c>
      <c r="E134" s="68" t="s">
        <v>97</v>
      </c>
      <c r="F134" s="75" t="s">
        <v>114</v>
      </c>
      <c r="G134" s="75"/>
      <c r="H134" s="76"/>
      <c r="I134" s="292" t="s">
        <v>236</v>
      </c>
    </row>
    <row r="135" spans="1:9" s="5" customFormat="1" ht="30.75" thickBot="1" x14ac:dyDescent="0.3">
      <c r="A135" s="62"/>
      <c r="B135" s="77"/>
      <c r="C135" s="62"/>
      <c r="D135" s="73"/>
      <c r="E135" s="74"/>
      <c r="F135" s="75" t="s">
        <v>115</v>
      </c>
      <c r="G135" s="218" t="s">
        <v>116</v>
      </c>
      <c r="H135" s="89">
        <v>2400000</v>
      </c>
      <c r="I135" s="274">
        <v>2400000</v>
      </c>
    </row>
    <row r="136" spans="1:9" s="5" customFormat="1" ht="15.75" thickBot="1" x14ac:dyDescent="0.3">
      <c r="A136" s="367" t="s">
        <v>259</v>
      </c>
      <c r="B136" s="368"/>
      <c r="C136" s="368"/>
      <c r="D136" s="368"/>
      <c r="E136" s="368"/>
      <c r="F136" s="368"/>
      <c r="G136" s="368"/>
      <c r="H136" s="368"/>
      <c r="I136" s="369"/>
    </row>
    <row r="137" spans="1:9" s="5" customFormat="1" ht="18" customHeight="1" thickBot="1" x14ac:dyDescent="0.3">
      <c r="A137" s="118" t="s">
        <v>47</v>
      </c>
      <c r="B137" s="119" t="s">
        <v>285</v>
      </c>
      <c r="C137" s="120" t="s">
        <v>44</v>
      </c>
      <c r="D137" s="121">
        <v>111</v>
      </c>
      <c r="E137" s="123">
        <v>211</v>
      </c>
      <c r="F137" s="117" t="s">
        <v>104</v>
      </c>
      <c r="G137" s="217"/>
      <c r="H137" s="281">
        <v>18230</v>
      </c>
      <c r="I137" s="282">
        <v>18230</v>
      </c>
    </row>
    <row r="138" spans="1:9" s="5" customFormat="1" ht="30.75" thickBot="1" x14ac:dyDescent="0.3">
      <c r="A138" s="118" t="s">
        <v>47</v>
      </c>
      <c r="B138" s="119" t="s">
        <v>285</v>
      </c>
      <c r="C138" s="120" t="s">
        <v>44</v>
      </c>
      <c r="D138" s="121">
        <v>119</v>
      </c>
      <c r="E138" s="123">
        <v>213</v>
      </c>
      <c r="F138" s="117" t="s">
        <v>190</v>
      </c>
      <c r="G138" s="217"/>
      <c r="H138" s="281">
        <v>5505</v>
      </c>
      <c r="I138" s="282">
        <v>5505</v>
      </c>
    </row>
    <row r="139" spans="1:9" s="5" customFormat="1" ht="30.75" thickBot="1" x14ac:dyDescent="0.3">
      <c r="A139" s="118" t="s">
        <v>47</v>
      </c>
      <c r="B139" s="119" t="s">
        <v>285</v>
      </c>
      <c r="C139" s="120" t="s">
        <v>44</v>
      </c>
      <c r="D139" s="121">
        <v>244</v>
      </c>
      <c r="E139" s="123">
        <v>227</v>
      </c>
      <c r="F139" s="117" t="s">
        <v>113</v>
      </c>
      <c r="G139" s="217"/>
      <c r="H139" s="281">
        <v>5000</v>
      </c>
      <c r="I139" s="282">
        <v>5000</v>
      </c>
    </row>
    <row r="140" spans="1:9" s="5" customFormat="1" ht="90.75" thickBot="1" x14ac:dyDescent="0.3">
      <c r="A140" s="118" t="s">
        <v>47</v>
      </c>
      <c r="B140" s="119" t="s">
        <v>285</v>
      </c>
      <c r="C140" s="120" t="s">
        <v>44</v>
      </c>
      <c r="D140" s="121">
        <v>244</v>
      </c>
      <c r="E140" s="123">
        <v>341</v>
      </c>
      <c r="F140" s="117" t="s">
        <v>191</v>
      </c>
      <c r="G140" s="217"/>
      <c r="H140" s="281">
        <v>7000</v>
      </c>
      <c r="I140" s="282">
        <v>7000</v>
      </c>
    </row>
    <row r="141" spans="1:9" s="5" customFormat="1" ht="30.75" thickBot="1" x14ac:dyDescent="0.3">
      <c r="A141" s="118" t="s">
        <v>47</v>
      </c>
      <c r="B141" s="119" t="s">
        <v>285</v>
      </c>
      <c r="C141" s="120" t="s">
        <v>44</v>
      </c>
      <c r="D141" s="121">
        <v>244</v>
      </c>
      <c r="E141" s="123">
        <v>342</v>
      </c>
      <c r="F141" s="117" t="s">
        <v>192</v>
      </c>
      <c r="G141" s="217"/>
      <c r="H141" s="281">
        <v>359086</v>
      </c>
      <c r="I141" s="282">
        <v>359086</v>
      </c>
    </row>
    <row r="142" spans="1:9" s="5" customFormat="1" ht="30.75" thickBot="1" x14ac:dyDescent="0.3">
      <c r="A142" s="118" t="s">
        <v>47</v>
      </c>
      <c r="B142" s="119" t="s">
        <v>285</v>
      </c>
      <c r="C142" s="120" t="s">
        <v>44</v>
      </c>
      <c r="D142" s="121">
        <v>244</v>
      </c>
      <c r="E142" s="255">
        <v>346</v>
      </c>
      <c r="F142" s="117" t="s">
        <v>205</v>
      </c>
      <c r="G142" s="217"/>
      <c r="H142" s="281">
        <v>4210</v>
      </c>
      <c r="I142" s="282">
        <v>4210</v>
      </c>
    </row>
    <row r="143" spans="1:9" s="5" customFormat="1" ht="66" customHeight="1" thickBot="1" x14ac:dyDescent="0.3">
      <c r="A143" s="276" t="s">
        <v>47</v>
      </c>
      <c r="B143" s="119" t="s">
        <v>285</v>
      </c>
      <c r="C143" s="115" t="s">
        <v>44</v>
      </c>
      <c r="D143" s="277">
        <v>244</v>
      </c>
      <c r="E143" s="275">
        <v>349</v>
      </c>
      <c r="F143" s="278" t="s">
        <v>237</v>
      </c>
      <c r="G143" s="279"/>
      <c r="H143" s="283">
        <v>22950</v>
      </c>
      <c r="I143" s="308">
        <v>22950</v>
      </c>
    </row>
    <row r="144" spans="1:9" s="5" customFormat="1" ht="43.5" customHeight="1" thickBot="1" x14ac:dyDescent="0.3">
      <c r="A144" s="122" t="s">
        <v>47</v>
      </c>
      <c r="B144" s="403" t="s">
        <v>285</v>
      </c>
      <c r="C144" s="122" t="s">
        <v>44</v>
      </c>
      <c r="D144" s="121">
        <v>321</v>
      </c>
      <c r="E144" s="123">
        <v>263</v>
      </c>
      <c r="F144" s="101" t="s">
        <v>120</v>
      </c>
      <c r="G144" s="239">
        <v>1</v>
      </c>
      <c r="H144" s="287">
        <v>85100</v>
      </c>
      <c r="I144" s="282">
        <v>85100</v>
      </c>
    </row>
    <row r="145" spans="1:9" s="5" customFormat="1" ht="18.75" customHeight="1" thickBot="1" x14ac:dyDescent="0.3">
      <c r="A145" s="381" t="s">
        <v>260</v>
      </c>
      <c r="B145" s="382"/>
      <c r="C145" s="382"/>
      <c r="D145" s="382"/>
      <c r="E145" s="382"/>
      <c r="F145" s="382"/>
      <c r="G145" s="382"/>
      <c r="H145" s="382"/>
      <c r="I145" s="383"/>
    </row>
    <row r="146" spans="1:9" s="5" customFormat="1" ht="15.75" thickBot="1" x14ac:dyDescent="0.3">
      <c r="A146" s="78" t="s">
        <v>47</v>
      </c>
      <c r="B146" s="74" t="s">
        <v>285</v>
      </c>
      <c r="C146" s="79" t="s">
        <v>41</v>
      </c>
      <c r="D146" s="64">
        <v>111</v>
      </c>
      <c r="E146" s="116">
        <v>211</v>
      </c>
      <c r="F146" s="117" t="s">
        <v>104</v>
      </c>
      <c r="G146" s="117"/>
      <c r="H146" s="284">
        <v>34260</v>
      </c>
      <c r="I146" s="282">
        <v>34260</v>
      </c>
    </row>
    <row r="147" spans="1:9" s="5" customFormat="1" ht="30.75" thickBot="1" x14ac:dyDescent="0.3">
      <c r="A147" s="78" t="s">
        <v>47</v>
      </c>
      <c r="B147" s="74" t="s">
        <v>285</v>
      </c>
      <c r="C147" s="79" t="s">
        <v>41</v>
      </c>
      <c r="D147" s="64">
        <v>119</v>
      </c>
      <c r="E147" s="116">
        <v>213</v>
      </c>
      <c r="F147" s="117" t="s">
        <v>190</v>
      </c>
      <c r="G147" s="117"/>
      <c r="H147" s="284">
        <v>10346</v>
      </c>
      <c r="I147" s="282">
        <v>10346</v>
      </c>
    </row>
    <row r="148" spans="1:9" s="5" customFormat="1" ht="30.75" thickBot="1" x14ac:dyDescent="0.3">
      <c r="A148" s="78" t="s">
        <v>47</v>
      </c>
      <c r="B148" s="74" t="s">
        <v>285</v>
      </c>
      <c r="C148" s="79" t="s">
        <v>41</v>
      </c>
      <c r="D148" s="64">
        <v>244</v>
      </c>
      <c r="E148" s="64">
        <v>227</v>
      </c>
      <c r="F148" s="65" t="s">
        <v>113</v>
      </c>
      <c r="G148" s="65"/>
      <c r="H148" s="285">
        <v>6000</v>
      </c>
      <c r="I148" s="273">
        <v>6000</v>
      </c>
    </row>
    <row r="149" spans="1:9" s="5" customFormat="1" ht="90.75" thickBot="1" x14ac:dyDescent="0.3">
      <c r="A149" s="78" t="s">
        <v>47</v>
      </c>
      <c r="B149" s="74" t="s">
        <v>285</v>
      </c>
      <c r="C149" s="79" t="s">
        <v>41</v>
      </c>
      <c r="D149" s="64">
        <v>244</v>
      </c>
      <c r="E149" s="64">
        <v>341</v>
      </c>
      <c r="F149" s="65" t="s">
        <v>191</v>
      </c>
      <c r="G149" s="65"/>
      <c r="H149" s="285">
        <v>12000</v>
      </c>
      <c r="I149" s="273">
        <v>12000</v>
      </c>
    </row>
    <row r="150" spans="1:9" s="5" customFormat="1" ht="30.75" thickBot="1" x14ac:dyDescent="0.3">
      <c r="A150" s="78" t="s">
        <v>47</v>
      </c>
      <c r="B150" s="74" t="s">
        <v>285</v>
      </c>
      <c r="C150" s="79" t="s">
        <v>41</v>
      </c>
      <c r="D150" s="64">
        <v>244</v>
      </c>
      <c r="E150" s="63">
        <v>342</v>
      </c>
      <c r="F150" s="65" t="s">
        <v>192</v>
      </c>
      <c r="G150" s="65"/>
      <c r="H150" s="285">
        <v>45000</v>
      </c>
      <c r="I150" s="273">
        <v>45000</v>
      </c>
    </row>
    <row r="151" spans="1:9" s="5" customFormat="1" ht="52.5" customHeight="1" thickBot="1" x14ac:dyDescent="0.3">
      <c r="A151" s="263" t="s">
        <v>47</v>
      </c>
      <c r="B151" s="68" t="s">
        <v>285</v>
      </c>
      <c r="C151" s="113" t="s">
        <v>41</v>
      </c>
      <c r="D151" s="130">
        <v>244</v>
      </c>
      <c r="E151" s="107">
        <v>346</v>
      </c>
      <c r="F151" s="65" t="s">
        <v>255</v>
      </c>
      <c r="G151" s="83"/>
      <c r="H151" s="286">
        <v>7300</v>
      </c>
      <c r="I151" s="309">
        <v>7300</v>
      </c>
    </row>
    <row r="152" spans="1:9" s="5" customFormat="1" ht="51" customHeight="1" thickBot="1" x14ac:dyDescent="0.3">
      <c r="A152" s="78" t="s">
        <v>47</v>
      </c>
      <c r="B152" s="74" t="s">
        <v>285</v>
      </c>
      <c r="C152" s="79" t="s">
        <v>41</v>
      </c>
      <c r="D152" s="64">
        <v>244</v>
      </c>
      <c r="E152" s="109">
        <v>349</v>
      </c>
      <c r="F152" s="258" t="s">
        <v>237</v>
      </c>
      <c r="G152" s="259"/>
      <c r="H152" s="285">
        <v>39600</v>
      </c>
      <c r="I152" s="273">
        <v>39600</v>
      </c>
    </row>
    <row r="153" spans="1:9" s="5" customFormat="1" ht="60" customHeight="1" thickBot="1" x14ac:dyDescent="0.3">
      <c r="A153" s="78" t="s">
        <v>47</v>
      </c>
      <c r="B153" s="74" t="s">
        <v>285</v>
      </c>
      <c r="C153" s="79" t="s">
        <v>41</v>
      </c>
      <c r="D153" s="64">
        <v>321</v>
      </c>
      <c r="E153" s="64">
        <v>263</v>
      </c>
      <c r="F153" s="65" t="s">
        <v>193</v>
      </c>
      <c r="G153" s="65"/>
      <c r="H153" s="285">
        <v>45900</v>
      </c>
      <c r="I153" s="273">
        <v>45900</v>
      </c>
    </row>
    <row r="154" spans="1:9" s="5" customFormat="1" ht="19.5" customHeight="1" thickBot="1" x14ac:dyDescent="0.3">
      <c r="A154" s="381" t="s">
        <v>267</v>
      </c>
      <c r="B154" s="382"/>
      <c r="C154" s="382"/>
      <c r="D154" s="382"/>
      <c r="E154" s="382"/>
      <c r="F154" s="382"/>
      <c r="G154" s="382"/>
      <c r="H154" s="382"/>
      <c r="I154" s="383"/>
    </row>
    <row r="155" spans="1:9" s="5" customFormat="1" ht="30.75" customHeight="1" thickBot="1" x14ac:dyDescent="0.3">
      <c r="A155" s="177" t="s">
        <v>162</v>
      </c>
      <c r="B155" s="178" t="s">
        <v>163</v>
      </c>
      <c r="C155" s="177" t="s">
        <v>145</v>
      </c>
      <c r="D155" s="177" t="s">
        <v>118</v>
      </c>
      <c r="E155" s="180" t="s">
        <v>166</v>
      </c>
      <c r="F155" s="150" t="s">
        <v>168</v>
      </c>
      <c r="G155" s="243" t="s">
        <v>116</v>
      </c>
      <c r="H155" s="210">
        <v>720000</v>
      </c>
      <c r="I155" s="87">
        <v>720000</v>
      </c>
    </row>
    <row r="156" spans="1:9" s="5" customFormat="1" ht="18" customHeight="1" thickBot="1" x14ac:dyDescent="0.3">
      <c r="A156" s="384" t="s">
        <v>261</v>
      </c>
      <c r="B156" s="385"/>
      <c r="C156" s="385"/>
      <c r="D156" s="385"/>
      <c r="E156" s="385"/>
      <c r="F156" s="385"/>
      <c r="G156" s="385"/>
      <c r="H156" s="385"/>
      <c r="I156" s="386"/>
    </row>
    <row r="157" spans="1:9" s="5" customFormat="1" ht="34.5" customHeight="1" thickBot="1" x14ac:dyDescent="0.3">
      <c r="A157" s="188" t="s">
        <v>47</v>
      </c>
      <c r="B157" s="189" t="s">
        <v>285</v>
      </c>
      <c r="C157" s="188" t="s">
        <v>148</v>
      </c>
      <c r="D157" s="183" t="s">
        <v>75</v>
      </c>
      <c r="E157" s="184" t="s">
        <v>97</v>
      </c>
      <c r="F157" s="75" t="s">
        <v>115</v>
      </c>
      <c r="G157" s="218" t="s">
        <v>116</v>
      </c>
      <c r="H157" s="185" t="s">
        <v>262</v>
      </c>
      <c r="I157" s="190" t="s">
        <v>262</v>
      </c>
    </row>
    <row r="158" spans="1:9" s="5" customFormat="1" ht="18.75" customHeight="1" thickBot="1" x14ac:dyDescent="0.3">
      <c r="A158" s="188" t="s">
        <v>47</v>
      </c>
      <c r="B158" s="189" t="s">
        <v>285</v>
      </c>
      <c r="C158" s="188" t="s">
        <v>148</v>
      </c>
      <c r="D158" s="183" t="s">
        <v>118</v>
      </c>
      <c r="E158" s="184" t="s">
        <v>119</v>
      </c>
      <c r="F158" s="75" t="s">
        <v>193</v>
      </c>
      <c r="G158" s="218" t="s">
        <v>116</v>
      </c>
      <c r="H158" s="185" t="s">
        <v>263</v>
      </c>
      <c r="I158" s="190" t="s">
        <v>263</v>
      </c>
    </row>
    <row r="159" spans="1:9" s="5" customFormat="1" ht="20.25" customHeight="1" thickBot="1" x14ac:dyDescent="0.3">
      <c r="A159" s="70"/>
      <c r="B159" s="186"/>
      <c r="C159" s="186"/>
      <c r="D159" s="124"/>
      <c r="E159" s="124"/>
      <c r="F159" s="125"/>
      <c r="G159" s="125"/>
      <c r="H159" s="187"/>
      <c r="I159" s="310" t="s">
        <v>264</v>
      </c>
    </row>
    <row r="160" spans="1:9" s="5" customFormat="1" ht="15.75" thickBot="1" x14ac:dyDescent="0.3">
      <c r="A160" s="367" t="s">
        <v>265</v>
      </c>
      <c r="B160" s="368"/>
      <c r="C160" s="368"/>
      <c r="D160" s="368"/>
      <c r="E160" s="368"/>
      <c r="F160" s="368"/>
      <c r="G160" s="368"/>
      <c r="H160" s="368"/>
      <c r="I160" s="369"/>
    </row>
    <row r="161" spans="1:9" s="5" customFormat="1" ht="15.75" thickBot="1" x14ac:dyDescent="0.3">
      <c r="A161" s="69" t="s">
        <v>47</v>
      </c>
      <c r="B161" s="70" t="s">
        <v>285</v>
      </c>
      <c r="C161" s="69" t="s">
        <v>42</v>
      </c>
      <c r="D161" s="67" t="s">
        <v>75</v>
      </c>
      <c r="E161" s="68" t="s">
        <v>61</v>
      </c>
      <c r="F161" s="150" t="s">
        <v>126</v>
      </c>
      <c r="G161" s="218"/>
      <c r="H161" s="240" t="s">
        <v>266</v>
      </c>
      <c r="I161" s="191" t="s">
        <v>266</v>
      </c>
    </row>
    <row r="162" spans="1:9" s="5" customFormat="1" ht="15.75" thickBot="1" x14ac:dyDescent="0.3">
      <c r="A162" s="367" t="s">
        <v>268</v>
      </c>
      <c r="B162" s="368"/>
      <c r="C162" s="368"/>
      <c r="D162" s="368"/>
      <c r="E162" s="368"/>
      <c r="F162" s="368"/>
      <c r="G162" s="368"/>
      <c r="H162" s="368"/>
      <c r="I162" s="369"/>
    </row>
    <row r="163" spans="1:9" s="5" customFormat="1" ht="29.25" thickBot="1" x14ac:dyDescent="0.3">
      <c r="A163" s="71" t="s">
        <v>134</v>
      </c>
      <c r="B163" s="72" t="s">
        <v>48</v>
      </c>
      <c r="C163" s="71" t="s">
        <v>137</v>
      </c>
      <c r="D163" s="151" t="s">
        <v>75</v>
      </c>
      <c r="E163" s="127" t="s">
        <v>71</v>
      </c>
      <c r="F163" s="152" t="s">
        <v>138</v>
      </c>
      <c r="G163" s="219"/>
      <c r="H163" s="241" t="s">
        <v>238</v>
      </c>
      <c r="I163" s="280">
        <v>32000</v>
      </c>
    </row>
    <row r="164" spans="1:9" s="5" customFormat="1" ht="48.75" customHeight="1" thickBot="1" x14ac:dyDescent="0.3">
      <c r="A164" s="71" t="s">
        <v>134</v>
      </c>
      <c r="B164" s="72" t="s">
        <v>48</v>
      </c>
      <c r="C164" s="71" t="s">
        <v>137</v>
      </c>
      <c r="D164" s="151" t="s">
        <v>75</v>
      </c>
      <c r="E164" s="127" t="s">
        <v>73</v>
      </c>
      <c r="F164" s="152" t="s">
        <v>239</v>
      </c>
      <c r="G164" s="219"/>
      <c r="H164" s="241" t="s">
        <v>269</v>
      </c>
      <c r="I164" s="280">
        <v>20500</v>
      </c>
    </row>
    <row r="165" spans="1:9" s="5" customFormat="1" ht="15" customHeight="1" thickBot="1" x14ac:dyDescent="0.3">
      <c r="A165" s="71"/>
      <c r="B165" s="72"/>
      <c r="C165" s="71"/>
      <c r="D165" s="151"/>
      <c r="E165" s="127"/>
      <c r="F165" s="152"/>
      <c r="G165" s="219"/>
      <c r="H165" s="241"/>
      <c r="I165" s="236" t="s">
        <v>270</v>
      </c>
    </row>
    <row r="166" spans="1:9" s="5" customFormat="1" ht="18.75" customHeight="1" thickBot="1" x14ac:dyDescent="0.3">
      <c r="A166" s="367" t="s">
        <v>272</v>
      </c>
      <c r="B166" s="368"/>
      <c r="C166" s="368"/>
      <c r="D166" s="368"/>
      <c r="E166" s="368"/>
      <c r="F166" s="368"/>
      <c r="G166" s="368"/>
      <c r="H166" s="368"/>
      <c r="I166" s="369"/>
    </row>
    <row r="167" spans="1:9" s="5" customFormat="1" ht="27.75" customHeight="1" thickBot="1" x14ac:dyDescent="0.3">
      <c r="A167" s="192" t="s">
        <v>134</v>
      </c>
      <c r="B167" s="193" t="s">
        <v>48</v>
      </c>
      <c r="C167" s="192" t="s">
        <v>158</v>
      </c>
      <c r="D167" s="73" t="s">
        <v>75</v>
      </c>
      <c r="E167" s="74" t="s">
        <v>71</v>
      </c>
      <c r="F167" s="75" t="s">
        <v>138</v>
      </c>
      <c r="G167" s="75" t="s">
        <v>116</v>
      </c>
      <c r="H167" s="242" t="s">
        <v>271</v>
      </c>
      <c r="I167" s="191" t="s">
        <v>273</v>
      </c>
    </row>
  </sheetData>
  <mergeCells count="48">
    <mergeCell ref="E98:E99"/>
    <mergeCell ref="E124:E126"/>
    <mergeCell ref="E96:E97"/>
    <mergeCell ref="I15:I16"/>
    <mergeCell ref="E54:E57"/>
    <mergeCell ref="E24:E26"/>
    <mergeCell ref="A18:I18"/>
    <mergeCell ref="A92:I92"/>
    <mergeCell ref="E69:E72"/>
    <mergeCell ref="D24:D26"/>
    <mergeCell ref="E30:E36"/>
    <mergeCell ref="E37:E45"/>
    <mergeCell ref="E46:E52"/>
    <mergeCell ref="E73:E77"/>
    <mergeCell ref="A84:I84"/>
    <mergeCell ref="A118:I118"/>
    <mergeCell ref="D12:F12"/>
    <mergeCell ref="D9:F9"/>
    <mergeCell ref="H15:H16"/>
    <mergeCell ref="A166:I166"/>
    <mergeCell ref="A162:I162"/>
    <mergeCell ref="E79:E80"/>
    <mergeCell ref="A87:I87"/>
    <mergeCell ref="A95:I95"/>
    <mergeCell ref="A109:I109"/>
    <mergeCell ref="A160:I160"/>
    <mergeCell ref="A121:I121"/>
    <mergeCell ref="A133:I133"/>
    <mergeCell ref="A136:I136"/>
    <mergeCell ref="A145:I145"/>
    <mergeCell ref="A156:I156"/>
    <mergeCell ref="A154:I154"/>
    <mergeCell ref="K101:M101"/>
    <mergeCell ref="K104:M104"/>
    <mergeCell ref="A112:I112"/>
    <mergeCell ref="A115:I115"/>
    <mergeCell ref="C3:G3"/>
    <mergeCell ref="A15:D15"/>
    <mergeCell ref="E15:E16"/>
    <mergeCell ref="F15:F16"/>
    <mergeCell ref="G15:G16"/>
    <mergeCell ref="C4:G4"/>
    <mergeCell ref="C5:G5"/>
    <mergeCell ref="A10:C10"/>
    <mergeCell ref="A12:C12"/>
    <mergeCell ref="A13:C13"/>
    <mergeCell ref="D10:F10"/>
    <mergeCell ref="G10:H10"/>
  </mergeCells>
  <pageMargins left="0.70866141732283472" right="0.31496062992125984" top="0.74803149606299213" bottom="0.35433070866141736" header="0.31496062992125984" footer="0.31496062992125984"/>
  <pageSetup paperSize="9" scale="83" fitToHeight="1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Смета</vt:lpstr>
      <vt:lpstr>Расшифровка</vt:lpstr>
      <vt:lpstr>Расшифровка!Область_печати</vt:lpstr>
      <vt:lpstr>Смета!Область_печати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Главбух</dc:creator>
  <cp:lastModifiedBy>Главбух</cp:lastModifiedBy>
  <cp:lastPrinted>2023-01-16T09:36:50Z</cp:lastPrinted>
  <dcterms:created xsi:type="dcterms:W3CDTF">2019-03-28T09:59:50Z</dcterms:created>
  <dcterms:modified xsi:type="dcterms:W3CDTF">2023-01-26T11:13:38Z</dcterms:modified>
</cp:coreProperties>
</file>