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525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процедур'!$A$1:$AY$464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339" i="5"/>
  <c r="AR339"/>
  <c r="AQ335"/>
  <c r="AR335"/>
  <c r="AQ327"/>
  <c r="AR327"/>
  <c r="AQ328"/>
  <c r="AR328"/>
  <c r="AQ329"/>
  <c r="AR329"/>
  <c r="AS329" s="1"/>
  <c r="AQ330"/>
  <c r="AR330"/>
  <c r="AQ331"/>
  <c r="AR331"/>
  <c r="AQ332"/>
  <c r="AR332"/>
  <c r="AQ323"/>
  <c r="AR323"/>
  <c r="AQ324"/>
  <c r="AR324"/>
  <c r="AQ325"/>
  <c r="AR325"/>
  <c r="AS325" s="1"/>
  <c r="AQ311"/>
  <c r="AR311"/>
  <c r="AQ312"/>
  <c r="AR312"/>
  <c r="AQ313"/>
  <c r="AR313"/>
  <c r="AQ314"/>
  <c r="AR314"/>
  <c r="AQ315"/>
  <c r="AS315" s="1"/>
  <c r="AR315"/>
  <c r="AQ316"/>
  <c r="AS316" s="1"/>
  <c r="AR316"/>
  <c r="AQ317"/>
  <c r="AR317"/>
  <c r="AQ318"/>
  <c r="AR318"/>
  <c r="AS318"/>
  <c r="AQ319"/>
  <c r="AR319"/>
  <c r="AQ308"/>
  <c r="AR308"/>
  <c r="AQ304"/>
  <c r="AR304"/>
  <c r="AQ300"/>
  <c r="AR300"/>
  <c r="AQ296"/>
  <c r="AR296"/>
  <c r="AQ292"/>
  <c r="AR292"/>
  <c r="AQ288"/>
  <c r="AR288"/>
  <c r="AQ284"/>
  <c r="AR284"/>
  <c r="AQ279"/>
  <c r="AR279"/>
  <c r="AR150"/>
  <c r="AQ148"/>
  <c r="AR148"/>
  <c r="AQ149"/>
  <c r="AR149"/>
  <c r="AQ150"/>
  <c r="AS150" s="1"/>
  <c r="AQ133"/>
  <c r="AR133"/>
  <c r="AQ134"/>
  <c r="AR134"/>
  <c r="AQ135"/>
  <c r="AR135"/>
  <c r="AS135"/>
  <c r="AQ136"/>
  <c r="AR136"/>
  <c r="AQ137"/>
  <c r="AR137"/>
  <c r="AQ138"/>
  <c r="AR138"/>
  <c r="AS138" s="1"/>
  <c r="AQ139"/>
  <c r="AR139"/>
  <c r="AS139" s="1"/>
  <c r="AQ140"/>
  <c r="AR140"/>
  <c r="AQ141"/>
  <c r="AR141"/>
  <c r="AQ142"/>
  <c r="AR142"/>
  <c r="AQ143"/>
  <c r="AS143" s="1"/>
  <c r="AR143"/>
  <c r="AQ130"/>
  <c r="AR130"/>
  <c r="AS130" s="1"/>
  <c r="AQ127"/>
  <c r="AS127" s="1"/>
  <c r="AR127"/>
  <c r="AQ128"/>
  <c r="AR128"/>
  <c r="AQ129"/>
  <c r="AS129" s="1"/>
  <c r="AR129"/>
  <c r="AQ118"/>
  <c r="AS118" s="1"/>
  <c r="AR118"/>
  <c r="AQ119"/>
  <c r="AR119"/>
  <c r="AQ120"/>
  <c r="AS120" s="1"/>
  <c r="AR120"/>
  <c r="AQ121"/>
  <c r="AR121"/>
  <c r="AQ122"/>
  <c r="AR122"/>
  <c r="AQ123"/>
  <c r="AR123"/>
  <c r="AQ124"/>
  <c r="AR124"/>
  <c r="AQ115"/>
  <c r="AR115"/>
  <c r="AQ113"/>
  <c r="AS113" s="1"/>
  <c r="AR113"/>
  <c r="AQ108"/>
  <c r="AS108" s="1"/>
  <c r="AR108"/>
  <c r="AQ109"/>
  <c r="AR109"/>
  <c r="AQ104"/>
  <c r="AS104" s="1"/>
  <c r="AR104"/>
  <c r="AQ105"/>
  <c r="AR105"/>
  <c r="AQ103"/>
  <c r="AQ106"/>
  <c r="AQ107"/>
  <c r="AQ110"/>
  <c r="AQ111"/>
  <c r="AQ112"/>
  <c r="AQ114"/>
  <c r="AQ116"/>
  <c r="AQ117"/>
  <c r="AQ125"/>
  <c r="AQ126"/>
  <c r="AQ131"/>
  <c r="AQ132"/>
  <c r="AQ144"/>
  <c r="AQ145"/>
  <c r="AQ146"/>
  <c r="AQ147"/>
  <c r="AQ102"/>
  <c r="AS279" l="1"/>
  <c r="AS121"/>
  <c r="AS128"/>
  <c r="AS142"/>
  <c r="AS134"/>
  <c r="AS313"/>
  <c r="AS323"/>
  <c r="AS331"/>
  <c r="AS330"/>
  <c r="AS119"/>
  <c r="AS115"/>
  <c r="AS105"/>
  <c r="AS109"/>
  <c r="AS314"/>
  <c r="AS124"/>
  <c r="AS123"/>
  <c r="AS122"/>
  <c r="AS141"/>
  <c r="AS140"/>
  <c r="AS137"/>
  <c r="AS136"/>
  <c r="AS133"/>
  <c r="AS149"/>
  <c r="AS148"/>
  <c r="AS284"/>
  <c r="AS288"/>
  <c r="AS292"/>
  <c r="AS296"/>
  <c r="AS300"/>
  <c r="AS304"/>
  <c r="AS308"/>
  <c r="AS319"/>
  <c r="AS317"/>
  <c r="AS312"/>
  <c r="AS311"/>
  <c r="AS324"/>
  <c r="AS332"/>
  <c r="AS328"/>
  <c r="AS327"/>
  <c r="AS335"/>
  <c r="AS339"/>
  <c r="AR246"/>
  <c r="AQ246"/>
  <c r="AS246" s="1"/>
  <c r="AR240"/>
  <c r="AQ240"/>
  <c r="AS240" s="1"/>
  <c r="AS243"/>
  <c r="AR243"/>
  <c r="AQ243"/>
  <c r="AS242"/>
  <c r="AQ435" l="1"/>
  <c r="AQ436"/>
  <c r="AQ437"/>
  <c r="AQ438"/>
  <c r="AQ439"/>
  <c r="AQ440"/>
  <c r="AQ441"/>
  <c r="AQ442"/>
  <c r="AQ443"/>
  <c r="AQ444"/>
  <c r="AQ445"/>
  <c r="AQ446"/>
  <c r="AQ447"/>
  <c r="AQ448"/>
  <c r="AQ449"/>
  <c r="AQ450"/>
  <c r="AQ451"/>
  <c r="AQ452"/>
  <c r="AQ453"/>
  <c r="AQ454"/>
  <c r="AQ455"/>
  <c r="AQ456"/>
  <c r="AQ457"/>
  <c r="AQ458"/>
  <c r="AQ459"/>
  <c r="AQ460"/>
  <c r="AQ461"/>
  <c r="AQ462"/>
  <c r="AQ463"/>
  <c r="AQ434"/>
  <c r="AQ399"/>
  <c r="AQ400"/>
  <c r="AQ401"/>
  <c r="AQ402"/>
  <c r="AQ403"/>
  <c r="AQ404"/>
  <c r="AQ405"/>
  <c r="AQ406"/>
  <c r="AQ407"/>
  <c r="AQ408"/>
  <c r="AQ409"/>
  <c r="AQ410"/>
  <c r="AQ411"/>
  <c r="AQ412"/>
  <c r="AQ413"/>
  <c r="AQ414"/>
  <c r="AQ415"/>
  <c r="AQ416"/>
  <c r="AQ417"/>
  <c r="AQ418"/>
  <c r="AQ419"/>
  <c r="AQ420"/>
  <c r="AQ421"/>
  <c r="AQ422"/>
  <c r="AQ423"/>
  <c r="AQ424"/>
  <c r="AQ425"/>
  <c r="AQ426"/>
  <c r="AQ427"/>
  <c r="AQ428"/>
  <c r="AQ429"/>
  <c r="AQ398"/>
  <c r="AQ347"/>
  <c r="AQ348"/>
  <c r="AQ349"/>
  <c r="AQ350"/>
  <c r="AQ351"/>
  <c r="AQ352"/>
  <c r="AQ353"/>
  <c r="AQ354"/>
  <c r="AQ355"/>
  <c r="AQ356"/>
  <c r="AQ357"/>
  <c r="AQ358"/>
  <c r="AQ359"/>
  <c r="AQ360"/>
  <c r="AQ361"/>
  <c r="AQ362"/>
  <c r="AQ363"/>
  <c r="AQ364"/>
  <c r="AQ365"/>
  <c r="AQ366"/>
  <c r="AQ367"/>
  <c r="AQ368"/>
  <c r="AQ369"/>
  <c r="AQ370"/>
  <c r="AQ371"/>
  <c r="AQ372"/>
  <c r="AQ373"/>
  <c r="AQ374"/>
  <c r="AQ375"/>
  <c r="AQ376"/>
  <c r="AQ377"/>
  <c r="AQ378"/>
  <c r="AQ379"/>
  <c r="AQ380"/>
  <c r="AQ381"/>
  <c r="AQ382"/>
  <c r="AQ383"/>
  <c r="AQ384"/>
  <c r="AQ385"/>
  <c r="AQ386"/>
  <c r="AQ387"/>
  <c r="AQ388"/>
  <c r="AQ389"/>
  <c r="AQ390"/>
  <c r="AQ391"/>
  <c r="AQ392"/>
  <c r="AQ393"/>
  <c r="AQ280"/>
  <c r="AQ281"/>
  <c r="AQ282"/>
  <c r="AQ283"/>
  <c r="AQ285"/>
  <c r="AQ286"/>
  <c r="AQ287"/>
  <c r="AQ289"/>
  <c r="AQ290"/>
  <c r="AQ291"/>
  <c r="AQ293"/>
  <c r="AQ294"/>
  <c r="AQ295"/>
  <c r="AQ297"/>
  <c r="AQ298"/>
  <c r="AQ299"/>
  <c r="AQ301"/>
  <c r="AQ302"/>
  <c r="AQ303"/>
  <c r="AQ305"/>
  <c r="AQ306"/>
  <c r="AQ307"/>
  <c r="AQ309"/>
  <c r="AQ310"/>
  <c r="AQ320"/>
  <c r="AQ321"/>
  <c r="AQ322"/>
  <c r="AQ326"/>
  <c r="AQ333"/>
  <c r="AQ334"/>
  <c r="AQ336"/>
  <c r="AQ337"/>
  <c r="AQ338"/>
  <c r="AQ340"/>
  <c r="AQ341"/>
  <c r="AQ278"/>
  <c r="AQ230"/>
  <c r="AQ231"/>
  <c r="AQ232"/>
  <c r="AQ233"/>
  <c r="AQ234"/>
  <c r="AQ235"/>
  <c r="AQ236"/>
  <c r="AQ237"/>
  <c r="AQ238"/>
  <c r="AQ239"/>
  <c r="AQ241"/>
  <c r="AQ242"/>
  <c r="AQ244"/>
  <c r="AQ245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29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192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55"/>
  <c r="AR457" l="1"/>
  <c r="AR456"/>
  <c r="AR463"/>
  <c r="AR462"/>
  <c r="AR459"/>
  <c r="AR460"/>
  <c r="AR461"/>
  <c r="AR458"/>
  <c r="AR455"/>
  <c r="AR454"/>
  <c r="AR451"/>
  <c r="AR452"/>
  <c r="AR453"/>
  <c r="AR450"/>
  <c r="AR449"/>
  <c r="AR448"/>
  <c r="AR445"/>
  <c r="AR446"/>
  <c r="AR447"/>
  <c r="AR444"/>
  <c r="AR443"/>
  <c r="AR442"/>
  <c r="AR441"/>
  <c r="AR440"/>
  <c r="AR437"/>
  <c r="AR438"/>
  <c r="AR439"/>
  <c r="AR436"/>
  <c r="AR435"/>
  <c r="AR434"/>
  <c r="AR429"/>
  <c r="AR428"/>
  <c r="AR427"/>
  <c r="AR426"/>
  <c r="AR423"/>
  <c r="AR424"/>
  <c r="AR425"/>
  <c r="AR422"/>
  <c r="AR421"/>
  <c r="AR420"/>
  <c r="AR419"/>
  <c r="AR418"/>
  <c r="AR415"/>
  <c r="AR416"/>
  <c r="AR417"/>
  <c r="AR414"/>
  <c r="AR413"/>
  <c r="AR412"/>
  <c r="AR411"/>
  <c r="AR410"/>
  <c r="AR405"/>
  <c r="AR406"/>
  <c r="AR407"/>
  <c r="AR408"/>
  <c r="AR409"/>
  <c r="AR404"/>
  <c r="AR401"/>
  <c r="AR402"/>
  <c r="AR403"/>
  <c r="AR400"/>
  <c r="AR399"/>
  <c r="AR398"/>
  <c r="AR392"/>
  <c r="AR393"/>
  <c r="AR391"/>
  <c r="AR386"/>
  <c r="AR387"/>
  <c r="AR388"/>
  <c r="AR389"/>
  <c r="AR390"/>
  <c r="AR385"/>
  <c r="AR380"/>
  <c r="AR381"/>
  <c r="AR382"/>
  <c r="AR383"/>
  <c r="AR384"/>
  <c r="AR379"/>
  <c r="AR377"/>
  <c r="AR378"/>
  <c r="AR376"/>
  <c r="AR374"/>
  <c r="AR375"/>
  <c r="AR373"/>
  <c r="AR371"/>
  <c r="AR372"/>
  <c r="AR370"/>
  <c r="AR368"/>
  <c r="AR369"/>
  <c r="AR367"/>
  <c r="AR362"/>
  <c r="AR363"/>
  <c r="AR364"/>
  <c r="AR365"/>
  <c r="AR366"/>
  <c r="AR361"/>
  <c r="AR347"/>
  <c r="AR348"/>
  <c r="AR349"/>
  <c r="AR350"/>
  <c r="AR351"/>
  <c r="AR352"/>
  <c r="AR353"/>
  <c r="AR354"/>
  <c r="AR355"/>
  <c r="AR356"/>
  <c r="AR357"/>
  <c r="AR358"/>
  <c r="AR359"/>
  <c r="AR360"/>
  <c r="AR346"/>
  <c r="AR341"/>
  <c r="AR340"/>
  <c r="AR338"/>
  <c r="AR333"/>
  <c r="AR334"/>
  <c r="AR336"/>
  <c r="AR337"/>
  <c r="AR326"/>
  <c r="AR320"/>
  <c r="AR321"/>
  <c r="AR322"/>
  <c r="AR310"/>
  <c r="AR307"/>
  <c r="AR309"/>
  <c r="AR306"/>
  <c r="AR299"/>
  <c r="AR301"/>
  <c r="AR302"/>
  <c r="AR303"/>
  <c r="AR305"/>
  <c r="AR298"/>
  <c r="AR295"/>
  <c r="AR297"/>
  <c r="AR294"/>
  <c r="AR287"/>
  <c r="AR289"/>
  <c r="AR290"/>
  <c r="AR291"/>
  <c r="AR293"/>
  <c r="AR286"/>
  <c r="AR283"/>
  <c r="AR285"/>
  <c r="AR282"/>
  <c r="AR280"/>
  <c r="AR281"/>
  <c r="AR278"/>
  <c r="AR269"/>
  <c r="AR270"/>
  <c r="AR271"/>
  <c r="AR272"/>
  <c r="AR273"/>
  <c r="AR268"/>
  <c r="AR260"/>
  <c r="AR261"/>
  <c r="AR262"/>
  <c r="AR263"/>
  <c r="AR264"/>
  <c r="AR265"/>
  <c r="AR266"/>
  <c r="AR267"/>
  <c r="AR259"/>
  <c r="AR254"/>
  <c r="AR255"/>
  <c r="AR256"/>
  <c r="AR257"/>
  <c r="AR258"/>
  <c r="AR253"/>
  <c r="AR251"/>
  <c r="AR252"/>
  <c r="AR250"/>
  <c r="AR245"/>
  <c r="AR247"/>
  <c r="AR248"/>
  <c r="AR249"/>
  <c r="AR244"/>
  <c r="AR242"/>
  <c r="AR241"/>
  <c r="AR236"/>
  <c r="AR237"/>
  <c r="AR238"/>
  <c r="AR239"/>
  <c r="AR235"/>
  <c r="AR233"/>
  <c r="AR234"/>
  <c r="AR232"/>
  <c r="AR230"/>
  <c r="AR231"/>
  <c r="AR229"/>
  <c r="AR220"/>
  <c r="AR221"/>
  <c r="AR222"/>
  <c r="AR223"/>
  <c r="AR224"/>
  <c r="AR219"/>
  <c r="AR208"/>
  <c r="AR209"/>
  <c r="AR210"/>
  <c r="AR211"/>
  <c r="AR212"/>
  <c r="AR213"/>
  <c r="AR214"/>
  <c r="AR215"/>
  <c r="AR216"/>
  <c r="AR217"/>
  <c r="AR218"/>
  <c r="AR207"/>
  <c r="AR205"/>
  <c r="AR206"/>
  <c r="AR204"/>
  <c r="AR202"/>
  <c r="AR203"/>
  <c r="AR201"/>
  <c r="AR196"/>
  <c r="AR197"/>
  <c r="AR198"/>
  <c r="AR199"/>
  <c r="AR200"/>
  <c r="AR195"/>
  <c r="AR193"/>
  <c r="AR194"/>
  <c r="AR192"/>
  <c r="AR183"/>
  <c r="AR184"/>
  <c r="AR185"/>
  <c r="AR186"/>
  <c r="AR187"/>
  <c r="AR182"/>
  <c r="AR171"/>
  <c r="AR172"/>
  <c r="AR173"/>
  <c r="AR174"/>
  <c r="AR175"/>
  <c r="AR176"/>
  <c r="AR177"/>
  <c r="AR178"/>
  <c r="AR179"/>
  <c r="AR180"/>
  <c r="AR181"/>
  <c r="AR170"/>
  <c r="AR168"/>
  <c r="AR169"/>
  <c r="AR167"/>
  <c r="AR165"/>
  <c r="AR166"/>
  <c r="AR164"/>
  <c r="AR159"/>
  <c r="AR160"/>
  <c r="AR161"/>
  <c r="AR162"/>
  <c r="AR163"/>
  <c r="AR158"/>
  <c r="AR156"/>
  <c r="AR157"/>
  <c r="AR155"/>
  <c r="AR131"/>
  <c r="AR132"/>
  <c r="AR144"/>
  <c r="AR145"/>
  <c r="AR126"/>
  <c r="AS126" s="1"/>
  <c r="AR87"/>
  <c r="AR88"/>
  <c r="AR89"/>
  <c r="AR90"/>
  <c r="AR91"/>
  <c r="AR92"/>
  <c r="AR93"/>
  <c r="AR94"/>
  <c r="AR86"/>
  <c r="AR56"/>
  <c r="AR57"/>
  <c r="AR58"/>
  <c r="AR59"/>
  <c r="AR60"/>
  <c r="AR61"/>
  <c r="AR62"/>
  <c r="AR63"/>
  <c r="AR55"/>
  <c r="AR34"/>
  <c r="AR35"/>
  <c r="AR33"/>
  <c r="AR25"/>
  <c r="AR26"/>
  <c r="AR27"/>
  <c r="AR28"/>
  <c r="AR29"/>
  <c r="AR30"/>
  <c r="AR31"/>
  <c r="AR32"/>
  <c r="AR24"/>
  <c r="AS448" l="1"/>
  <c r="AS449"/>
  <c r="AS450"/>
  <c r="AS451"/>
  <c r="AS452"/>
  <c r="AS453"/>
  <c r="AS454"/>
  <c r="AS457"/>
  <c r="AS458"/>
  <c r="AS460"/>
  <c r="AS462"/>
  <c r="AS463"/>
  <c r="AS443"/>
  <c r="AS444"/>
  <c r="AS445"/>
  <c r="AS446"/>
  <c r="AS447"/>
  <c r="AS455"/>
  <c r="AS456"/>
  <c r="AS459"/>
  <c r="AS461"/>
  <c r="AS410" l="1"/>
  <c r="AS411"/>
  <c r="AS413"/>
  <c r="AS414"/>
  <c r="AS415"/>
  <c r="AS416"/>
  <c r="AS417"/>
  <c r="AS418"/>
  <c r="AS419"/>
  <c r="AS420"/>
  <c r="AS421"/>
  <c r="AS422"/>
  <c r="AS423"/>
  <c r="AS424"/>
  <c r="AS425"/>
  <c r="AS426"/>
  <c r="AS427"/>
  <c r="AS428"/>
  <c r="AS429"/>
  <c r="AS412"/>
  <c r="AS365"/>
  <c r="AS366"/>
  <c r="AS367"/>
  <c r="AS368"/>
  <c r="AS369"/>
  <c r="AS370"/>
  <c r="AS371"/>
  <c r="AS372"/>
  <c r="AS373"/>
  <c r="AS374"/>
  <c r="AS375"/>
  <c r="AS376"/>
  <c r="AS377"/>
  <c r="AS378"/>
  <c r="AS379"/>
  <c r="AS380"/>
  <c r="AS381"/>
  <c r="AS382"/>
  <c r="AS383"/>
  <c r="AS384"/>
  <c r="AS385"/>
  <c r="AS386"/>
  <c r="AS387"/>
  <c r="AS388"/>
  <c r="AS389"/>
  <c r="AS390"/>
  <c r="AS306"/>
  <c r="AS307"/>
  <c r="AS309"/>
  <c r="AS310"/>
  <c r="AS320"/>
  <c r="AS321"/>
  <c r="AS322"/>
  <c r="AS326"/>
  <c r="AS333"/>
  <c r="AS334"/>
  <c r="AS336"/>
  <c r="AS337"/>
  <c r="AS338"/>
  <c r="AS259"/>
  <c r="AS260"/>
  <c r="AS261"/>
  <c r="AS262"/>
  <c r="AS263"/>
  <c r="AS264"/>
  <c r="AS265"/>
  <c r="AS266"/>
  <c r="AS267"/>
  <c r="AS268"/>
  <c r="AS269"/>
  <c r="AS270"/>
  <c r="AS271"/>
  <c r="AS272"/>
  <c r="AS254"/>
  <c r="AS255"/>
  <c r="AS256"/>
  <c r="AS257"/>
  <c r="AS213"/>
  <c r="AS214"/>
  <c r="AS215"/>
  <c r="AS216"/>
  <c r="AS217"/>
  <c r="AS218"/>
  <c r="AS219"/>
  <c r="AS220"/>
  <c r="AS221"/>
  <c r="AS222"/>
  <c r="AS223"/>
  <c r="AS224"/>
  <c r="AS159" l="1"/>
  <c r="AS183"/>
  <c r="AS184"/>
  <c r="AS185"/>
  <c r="AS186"/>
  <c r="AS187"/>
  <c r="AS182"/>
  <c r="AS174"/>
  <c r="AS175"/>
  <c r="AS176"/>
  <c r="AS177"/>
  <c r="AS178"/>
  <c r="AS179"/>
  <c r="AS180"/>
  <c r="AS181"/>
  <c r="AS173"/>
  <c r="AR147"/>
  <c r="AR146"/>
  <c r="AR65"/>
  <c r="AR66"/>
  <c r="AR64"/>
  <c r="AR96"/>
  <c r="AR97"/>
  <c r="AR95"/>
  <c r="AS131"/>
  <c r="AS132"/>
  <c r="AR125"/>
  <c r="AS125" s="1"/>
  <c r="AR117"/>
  <c r="AS117" s="1"/>
  <c r="AR112"/>
  <c r="AS112" s="1"/>
  <c r="AR114"/>
  <c r="AS114" s="1"/>
  <c r="AR116"/>
  <c r="AS116" s="1"/>
  <c r="AR110"/>
  <c r="AS110" s="1"/>
  <c r="AR111"/>
  <c r="AS111" s="1"/>
  <c r="AR107"/>
  <c r="AS107" s="1"/>
  <c r="AR103"/>
  <c r="AR106"/>
  <c r="AS106" s="1"/>
  <c r="AR102"/>
  <c r="AS172"/>
  <c r="AS171"/>
  <c r="AS170"/>
  <c r="AS169"/>
  <c r="AS168"/>
  <c r="AS167"/>
  <c r="AS166"/>
  <c r="AS165"/>
  <c r="AS164"/>
  <c r="AS163"/>
  <c r="AS162"/>
  <c r="AS161"/>
  <c r="AS160"/>
  <c r="AS158"/>
  <c r="AS157"/>
  <c r="AS156"/>
  <c r="AS155"/>
  <c r="AQ97"/>
  <c r="AQ96"/>
  <c r="AQ95"/>
  <c r="AQ94"/>
  <c r="AS94" s="1"/>
  <c r="AQ93"/>
  <c r="AS93" s="1"/>
  <c r="AQ92"/>
  <c r="AS92" s="1"/>
  <c r="AQ91"/>
  <c r="AS91" s="1"/>
  <c r="AQ90"/>
  <c r="AS90" s="1"/>
  <c r="AQ89"/>
  <c r="AS89" s="1"/>
  <c r="AQ88"/>
  <c r="AS88" s="1"/>
  <c r="AQ87"/>
  <c r="AS87" s="1"/>
  <c r="AQ86"/>
  <c r="AS86" s="1"/>
  <c r="AR85"/>
  <c r="AQ85"/>
  <c r="AR84"/>
  <c r="AQ84"/>
  <c r="AR83"/>
  <c r="AQ83"/>
  <c r="AR82"/>
  <c r="AQ82"/>
  <c r="AR81"/>
  <c r="AQ81"/>
  <c r="AR80"/>
  <c r="AQ80"/>
  <c r="AR79"/>
  <c r="AQ79"/>
  <c r="AR78"/>
  <c r="AQ78"/>
  <c r="AR77"/>
  <c r="AQ77"/>
  <c r="AR76"/>
  <c r="AQ76"/>
  <c r="AR75"/>
  <c r="AQ75"/>
  <c r="AR74"/>
  <c r="AQ74"/>
  <c r="AR73"/>
  <c r="AQ73"/>
  <c r="AR72"/>
  <c r="AQ72"/>
  <c r="AR71"/>
  <c r="AQ71"/>
  <c r="AR50"/>
  <c r="AR51"/>
  <c r="AR52"/>
  <c r="AR53"/>
  <c r="AR54"/>
  <c r="AR49"/>
  <c r="AR44"/>
  <c r="AR45"/>
  <c r="AR46"/>
  <c r="AR47"/>
  <c r="AR48"/>
  <c r="AR43"/>
  <c r="AR41"/>
  <c r="AR42"/>
  <c r="AR40"/>
  <c r="AQ66"/>
  <c r="AQ65"/>
  <c r="AQ64"/>
  <c r="AQ63"/>
  <c r="AS63" s="1"/>
  <c r="AQ62"/>
  <c r="AS62" s="1"/>
  <c r="AQ61"/>
  <c r="AQ60"/>
  <c r="AS60" s="1"/>
  <c r="AQ59"/>
  <c r="AQ58"/>
  <c r="AS58" s="1"/>
  <c r="AQ57"/>
  <c r="AQ56"/>
  <c r="AS56" s="1"/>
  <c r="AQ55"/>
  <c r="AQ54"/>
  <c r="AQ53"/>
  <c r="AQ52"/>
  <c r="AQ51"/>
  <c r="AQ50"/>
  <c r="AQ49"/>
  <c r="AQ48"/>
  <c r="AQ47"/>
  <c r="AQ46"/>
  <c r="AQ45"/>
  <c r="AQ44"/>
  <c r="AQ43"/>
  <c r="AQ42"/>
  <c r="AQ41"/>
  <c r="AQ40"/>
  <c r="AS442"/>
  <c r="AS441"/>
  <c r="AS440"/>
  <c r="AS439"/>
  <c r="AS438"/>
  <c r="AS437"/>
  <c r="AS436"/>
  <c r="AS435"/>
  <c r="AS434"/>
  <c r="AS409"/>
  <c r="AS408"/>
  <c r="AS407"/>
  <c r="AS406"/>
  <c r="AS405"/>
  <c r="AS404"/>
  <c r="AS403"/>
  <c r="AS402"/>
  <c r="AS401"/>
  <c r="AS400"/>
  <c r="AS399"/>
  <c r="AS398"/>
  <c r="AS393"/>
  <c r="AS392"/>
  <c r="AS391"/>
  <c r="AS364"/>
  <c r="AS363"/>
  <c r="AS362"/>
  <c r="AS361"/>
  <c r="AS360"/>
  <c r="AS359"/>
  <c r="AS358"/>
  <c r="AS357"/>
  <c r="AS356"/>
  <c r="AS355"/>
  <c r="AS354"/>
  <c r="AS353"/>
  <c r="AS352"/>
  <c r="AS351"/>
  <c r="AS350"/>
  <c r="AS349"/>
  <c r="AS348"/>
  <c r="AS347"/>
  <c r="AS341"/>
  <c r="AS340"/>
  <c r="AS305"/>
  <c r="AS303"/>
  <c r="AS302"/>
  <c r="AS301"/>
  <c r="AS299"/>
  <c r="AS298"/>
  <c r="AS297"/>
  <c r="AS295"/>
  <c r="AS294"/>
  <c r="AS293"/>
  <c r="AS291"/>
  <c r="AS290"/>
  <c r="AS289"/>
  <c r="AS287"/>
  <c r="AS286"/>
  <c r="AS285"/>
  <c r="AS283"/>
  <c r="AS282"/>
  <c r="AS281"/>
  <c r="AS280"/>
  <c r="AS278"/>
  <c r="AS273"/>
  <c r="AS258"/>
  <c r="AS253"/>
  <c r="AS252"/>
  <c r="AS251"/>
  <c r="AS250"/>
  <c r="AS249"/>
  <c r="AS248"/>
  <c r="AS247"/>
  <c r="AS245"/>
  <c r="AS244"/>
  <c r="AS241"/>
  <c r="AS239"/>
  <c r="AS238"/>
  <c r="AS237"/>
  <c r="AS236"/>
  <c r="AS235"/>
  <c r="AS234"/>
  <c r="AS233"/>
  <c r="AS232"/>
  <c r="AS231"/>
  <c r="AS230"/>
  <c r="AS229"/>
  <c r="AS212"/>
  <c r="AS211"/>
  <c r="AS210"/>
  <c r="AS209"/>
  <c r="AS208"/>
  <c r="AS207"/>
  <c r="AS206"/>
  <c r="AS205"/>
  <c r="AS204"/>
  <c r="AS203"/>
  <c r="AS202"/>
  <c r="AS201"/>
  <c r="AS200"/>
  <c r="AS199"/>
  <c r="AS198"/>
  <c r="AS197"/>
  <c r="AS196"/>
  <c r="AS195"/>
  <c r="AS194"/>
  <c r="AS193"/>
  <c r="AS192"/>
  <c r="AS145"/>
  <c r="AS144"/>
  <c r="AQ35"/>
  <c r="AS35" s="1"/>
  <c r="AQ34"/>
  <c r="AS34" s="1"/>
  <c r="AQ33"/>
  <c r="AS33" s="1"/>
  <c r="AQ32"/>
  <c r="AS32" s="1"/>
  <c r="AQ31"/>
  <c r="AS31" s="1"/>
  <c r="AQ30"/>
  <c r="AS30" s="1"/>
  <c r="AQ29"/>
  <c r="AS29" s="1"/>
  <c r="AQ28"/>
  <c r="AS28" s="1"/>
  <c r="AQ27"/>
  <c r="AS27" s="1"/>
  <c r="AQ26"/>
  <c r="AS26" s="1"/>
  <c r="AQ25"/>
  <c r="AS25" s="1"/>
  <c r="AQ24"/>
  <c r="AS24" s="1"/>
  <c r="AR23"/>
  <c r="AQ23"/>
  <c r="AR22"/>
  <c r="AQ22"/>
  <c r="AR21"/>
  <c r="AQ21"/>
  <c r="AR20"/>
  <c r="AQ20"/>
  <c r="AR19"/>
  <c r="AQ19"/>
  <c r="AR18"/>
  <c r="AQ18"/>
  <c r="AR17"/>
  <c r="AQ17"/>
  <c r="AR16"/>
  <c r="AQ16"/>
  <c r="AR15"/>
  <c r="AQ15"/>
  <c r="AR14"/>
  <c r="AQ14"/>
  <c r="AR13"/>
  <c r="AQ13"/>
  <c r="AR12"/>
  <c r="AQ12"/>
  <c r="AS146" l="1"/>
  <c r="AS147"/>
  <c r="AS12"/>
  <c r="AS20"/>
  <c r="AS75"/>
  <c r="AS83"/>
  <c r="AS19"/>
  <c r="AS103"/>
  <c r="AS76"/>
  <c r="AS84"/>
  <c r="AS17"/>
  <c r="AS78"/>
  <c r="AS72"/>
  <c r="AS23"/>
  <c r="AS102"/>
  <c r="AS77"/>
  <c r="AS85"/>
  <c r="AS21"/>
  <c r="AS97"/>
  <c r="AS79"/>
  <c r="AS73"/>
  <c r="AS74"/>
  <c r="AS82"/>
  <c r="AS18"/>
  <c r="AS64"/>
  <c r="AS50"/>
  <c r="AS45"/>
  <c r="AS96"/>
  <c r="AS95"/>
  <c r="AS80"/>
  <c r="AS14"/>
  <c r="AS22"/>
  <c r="AS81"/>
  <c r="AS51"/>
  <c r="AS16"/>
  <c r="AS15"/>
  <c r="AS71"/>
  <c r="AS66"/>
  <c r="AS47"/>
  <c r="AS65"/>
  <c r="AS13"/>
  <c r="AS48"/>
  <c r="AS44"/>
  <c r="AS46"/>
  <c r="AS59"/>
  <c r="AS61"/>
  <c r="AS49"/>
  <c r="AS53"/>
  <c r="AS41"/>
  <c r="AS54"/>
  <c r="AS52"/>
  <c r="AS42"/>
  <c r="AS55"/>
  <c r="AS43"/>
  <c r="AS57"/>
  <c r="AS40"/>
  <c r="AQ346"/>
  <c r="AS346" s="1"/>
</calcChain>
</file>

<file path=xl/sharedStrings.xml><?xml version="1.0" encoding="utf-8"?>
<sst xmlns="http://schemas.openxmlformats.org/spreadsheetml/2006/main" count="1277" uniqueCount="150">
  <si>
    <t>Сопроводительное письмо к примерному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</si>
  <si>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</si>
  <si>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</si>
  <si>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</si>
  <si>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</si>
  <si>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</si>
  <si>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</si>
  <si>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</si>
  <si>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</si>
  <si>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</si>
  <si>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</si>
  <si>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</si>
  <si>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</si>
  <si>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</si>
  <si>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</si>
  <si>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</si>
  <si>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</si>
  <si>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</si>
  <si>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</si>
  <si>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</si>
  <si>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</si>
  <si>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</si>
  <si>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</si>
  <si>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</si>
  <si>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</si>
  <si>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 xml:space="preserve">График оценочных процедур </t>
  </si>
  <si>
    <t>НП</t>
  </si>
  <si>
    <t>Определение оценочных процедур (ОП):</t>
  </si>
  <si>
    <t>ОО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</si>
  <si>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</si>
  <si>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Внутренняя оценочная процедура: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</si>
  <si>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</si>
  <si>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</si>
  <si>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</si>
  <si>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Утверждено</t>
  </si>
  <si>
    <t>Положения Рекомендаций Рособрнадзора: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</si>
  <si>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</si>
  <si>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Региональный</t>
  </si>
  <si>
    <t>Приказ №</t>
  </si>
  <si>
    <t>Приказ об изменениях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</si>
  <si>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</si>
  <si>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утверждения</t>
  </si>
  <si>
    <t xml:space="preserve">Дата изменений </t>
  </si>
  <si>
    <t>Список сокращений видов ОП:</t>
  </si>
  <si>
    <t>КР - контрольная работа, ПР - проверочная работа, ДР - диагностическая работа</t>
  </si>
  <si>
    <t>Период (полугодие, год)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</si>
  <si>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</si>
  <si>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</si>
  <si>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1 класс</t>
  </si>
  <si>
    <t>Всего оценочных процедур за учебный год</t>
  </si>
  <si>
    <t>Количество часов по УП</t>
  </si>
  <si>
    <t>% соотношения количества оценочных процедур к количеству часов по УП</t>
  </si>
  <si>
    <t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</si>
  <si>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</si>
  <si>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</si>
  <si>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</si>
  <si>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</si>
  <si>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</si>
  <si>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</si>
  <si>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</si>
  <si>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</si>
  <si>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</si>
  <si>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</si>
  <si>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</si>
  <si>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</si>
  <si>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неделя</t>
  </si>
  <si>
    <t xml:space="preserve">Оценочные 
процедуры </t>
  </si>
  <si>
    <t>Русский язык</t>
  </si>
  <si>
    <t>1а</t>
  </si>
  <si>
    <t>1б</t>
  </si>
  <si>
    <t>1в</t>
  </si>
  <si>
    <t>Математика</t>
  </si>
  <si>
    <t>Литературное чтение</t>
  </si>
  <si>
    <t>Окружающий мир</t>
  </si>
  <si>
    <t>ИЗО</t>
  </si>
  <si>
    <t>Музыка</t>
  </si>
  <si>
    <t>Технология</t>
  </si>
  <si>
    <t>Физическая культура</t>
  </si>
  <si>
    <t>2 класс</t>
  </si>
  <si>
    <t>Оценочные 
процедуры ОО</t>
  </si>
  <si>
    <t>2а</t>
  </si>
  <si>
    <t>2б</t>
  </si>
  <si>
    <t>2в</t>
  </si>
  <si>
    <t>3 класс</t>
  </si>
  <si>
    <t>3а</t>
  </si>
  <si>
    <t>3б</t>
  </si>
  <si>
    <t>3в</t>
  </si>
  <si>
    <t>4 класс</t>
  </si>
  <si>
    <t>4а</t>
  </si>
  <si>
    <t>4б</t>
  </si>
  <si>
    <t>4в</t>
  </si>
  <si>
    <t>Основы религиозных культур и светской этики</t>
  </si>
  <si>
    <t>5 класс</t>
  </si>
  <si>
    <t>5а</t>
  </si>
  <si>
    <t>5б</t>
  </si>
  <si>
    <t>5в</t>
  </si>
  <si>
    <t>Литература</t>
  </si>
  <si>
    <t>История</t>
  </si>
  <si>
    <t>География</t>
  </si>
  <si>
    <t>Биология</t>
  </si>
  <si>
    <t>Труд (технология)</t>
  </si>
  <si>
    <t>6 класс</t>
  </si>
  <si>
    <t>6а</t>
  </si>
  <si>
    <t>6б</t>
  </si>
  <si>
    <t>6в</t>
  </si>
  <si>
    <t>7 класс</t>
  </si>
  <si>
    <t>7а</t>
  </si>
  <si>
    <t>7б</t>
  </si>
  <si>
    <t>7в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</si>
  <si>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</si>
  <si>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</si>
  <si>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</si>
  <si>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</si>
  <si>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</si>
  <si>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</t>
  </si>
  <si>
    <t>8а</t>
  </si>
  <si>
    <t>8б</t>
  </si>
  <si>
    <t>8в</t>
  </si>
  <si>
    <t>Химия</t>
  </si>
  <si>
    <t>Основы безопасности и защиты Родины</t>
  </si>
  <si>
    <t>9 класс</t>
  </si>
  <si>
    <t>9а</t>
  </si>
  <si>
    <t>9б</t>
  </si>
  <si>
    <t>9в</t>
  </si>
  <si>
    <t>Обществознание</t>
  </si>
  <si>
    <t>10 класс</t>
  </si>
  <si>
    <t>10а</t>
  </si>
  <si>
    <t>10б</t>
  </si>
  <si>
    <t>Алгебра и начала математического анализа</t>
  </si>
  <si>
    <t>Индивидуальный проект</t>
  </si>
  <si>
    <t>11 класс</t>
  </si>
  <si>
    <t>11а</t>
  </si>
  <si>
    <t>11б</t>
  </si>
  <si>
    <t>пгт.Бисерть</t>
  </si>
  <si>
    <t>МКОУ "Бисертская средняя школа №1"</t>
  </si>
  <si>
    <t>полугодие</t>
  </si>
  <si>
    <t>42</t>
  </si>
  <si>
    <t xml:space="preserve">Приложение 1 к приказу от 31.09.2026г. </t>
  </si>
  <si>
    <t>31.09.2026</t>
  </si>
  <si>
    <t xml:space="preserve"> №42</t>
  </si>
  <si>
    <t>2026/2027 учебный год</t>
  </si>
  <si>
    <t>8г</t>
  </si>
  <si>
    <t>4к</t>
  </si>
  <si>
    <t>4г</t>
  </si>
  <si>
    <t>Иностранный язык (английский язык)</t>
  </si>
  <si>
    <t>КР</t>
  </si>
  <si>
    <t>Т</t>
  </si>
  <si>
    <t>С</t>
  </si>
  <si>
    <t xml:space="preserve"> </t>
  </si>
  <si>
    <t>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</si>
</sst>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9" fontId="17" fillId="0" borderId="1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164" fontId="17" fillId="0" borderId="0" xfId="0" applyNumberFormat="1" applyFont="1" applyAlignment="1">
      <alignment vertical="center"/>
    </xf>
    <xf numFmtId="164" fontId="17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0" fontId="1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2" fillId="0" borderId="9" xfId="0" applyFont="1" applyBorder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0" borderId="15" xfId="0" applyFont="1" applyBorder="1"/>
    <xf numFmtId="0" fontId="0" fillId="0" borderId="15" xfId="0" applyBorder="1"/>
    <xf numFmtId="0" fontId="17" fillId="0" borderId="0" xfId="0" applyFont="1"/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1" xfId="0" applyNumberFormat="1" applyFont="1" applyBorder="1" applyAlignment="1">
      <alignment vertical="center"/>
    </xf>
    <xf numFmtId="49" fontId="19" fillId="0" borderId="1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vertical="center" wrapText="1"/>
    </xf>
    <xf numFmtId="0" fontId="2" fillId="9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2" fillId="9" borderId="0" xfId="0" applyFont="1" applyFill="1"/>
    <xf numFmtId="0" fontId="9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0" fontId="2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7"/>
  <sheetViews>
    <sheetView topLeftCell="A22" workbookViewId="0">
      <selection activeCell="A22" sqref="A22"/>
    </sheetView>
  </sheetViews>
  <sheetFormatPr defaultRowHeight="15"/>
  <cols>
    <col min="1" max="1" width="123.42578125" customWidth="1"/>
  </cols>
  <sheetData>
    <row r="1" spans="1:1" ht="20.25">
      <c r="A1" s="11" t="s">
        <v>0</v>
      </c>
    </row>
    <row r="2" spans="1:1" ht="18.75">
      <c r="A2" s="12"/>
    </row>
    <row r="3" spans="1:1" ht="138.75" customHeight="1">
      <c r="A3" s="13" t="s">
        <v>1</v>
      </c>
    </row>
    <row r="4" spans="1:1" ht="243.75">
      <c r="A4" s="13" t="s">
        <v>2</v>
      </c>
    </row>
    <row r="5" spans="1:1" ht="31.5" customHeight="1">
      <c r="A5" s="13" t="s">
        <v>3</v>
      </c>
    </row>
    <row r="6" spans="1:1" ht="28.5" customHeight="1">
      <c r="A6" s="14" t="s">
        <v>4</v>
      </c>
    </row>
    <row r="7" spans="1:1" ht="19.5" customHeight="1">
      <c r="A7" s="14" t="s">
        <v>5</v>
      </c>
    </row>
    <row r="8" spans="1:1" s="16" customFormat="1" ht="26.25" customHeight="1">
      <c r="A8" s="15" t="s">
        <v>6</v>
      </c>
    </row>
    <row r="9" spans="1:1" s="16" customFormat="1" ht="25.5" customHeight="1">
      <c r="A9" s="15" t="s">
        <v>7</v>
      </c>
    </row>
    <row r="10" spans="1:1" s="16" customFormat="1" ht="39" customHeight="1">
      <c r="A10" s="15" t="s">
        <v>8</v>
      </c>
    </row>
    <row r="11" spans="1:1" s="16" customFormat="1" ht="36.75" customHeight="1">
      <c r="A11" s="15" t="s">
        <v>9</v>
      </c>
    </row>
    <row r="12" spans="1:1" s="16" customFormat="1" ht="18.75">
      <c r="A12" s="15" t="s">
        <v>10</v>
      </c>
    </row>
    <row r="13" spans="1:1" s="16" customFormat="1" ht="37.5">
      <c r="A13" s="17" t="s">
        <v>11</v>
      </c>
    </row>
    <row r="14" spans="1:1" s="16" customFormat="1" ht="18.75">
      <c r="A14" s="15" t="s">
        <v>12</v>
      </c>
    </row>
    <row r="15" spans="1:1" s="16" customFormat="1" ht="18.75">
      <c r="A15" s="15" t="s">
        <v>13</v>
      </c>
    </row>
    <row r="16" spans="1:1" s="16" customFormat="1" ht="18.75">
      <c r="A16" s="15" t="s">
        <v>14</v>
      </c>
    </row>
    <row r="17" spans="1:1" s="16" customFormat="1" ht="18.75">
      <c r="A17" s="15" t="s">
        <v>15</v>
      </c>
    </row>
    <row r="18" spans="1:1" s="16" customFormat="1" ht="37.5">
      <c r="A18" s="15" t="s">
        <v>16</v>
      </c>
    </row>
    <row r="19" spans="1:1" s="16" customFormat="1" ht="18.75">
      <c r="A19" s="17" t="s">
        <v>17</v>
      </c>
    </row>
    <row r="20" spans="1:1" s="16" customFormat="1" ht="37.5">
      <c r="A20" s="15" t="s">
        <v>18</v>
      </c>
    </row>
    <row r="21" spans="1:1" s="16" customFormat="1" ht="37.5">
      <c r="A21" s="15" t="s">
        <v>19</v>
      </c>
    </row>
    <row r="22" spans="1:1" s="16" customFormat="1" ht="18">
      <c r="A22" s="15"/>
    </row>
    <row r="23" spans="1:1" s="16" customFormat="1" ht="150">
      <c r="A23" s="17" t="s">
        <v>20</v>
      </c>
    </row>
    <row r="24" spans="1:1" s="16" customFormat="1" ht="37.5">
      <c r="A24" s="17" t="s">
        <v>21</v>
      </c>
    </row>
    <row r="25" spans="1:1" s="16" customFormat="1" ht="75">
      <c r="A25" s="17" t="s">
        <v>22</v>
      </c>
    </row>
    <row r="26" spans="1:1" s="16" customFormat="1" ht="93.75">
      <c r="A26" s="17" t="s">
        <v>23</v>
      </c>
    </row>
    <row r="27" spans="1:1" s="16" customFormat="1" ht="93.75">
      <c r="A27" s="17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464"/>
  <sheetViews>
    <sheetView tabSelected="1" view="pageBreakPreview" topLeftCell="A259" zoomScale="80" zoomScaleNormal="85" zoomScaleSheetLayoutView="80" workbookViewId="0">
      <selection activeCell="X469" sqref="X469"/>
    </sheetView>
  </sheetViews>
  <sheetFormatPr defaultColWidth="9.140625" defaultRowHeight="12.75"/>
  <cols>
    <col min="1" max="1" width="11.5703125" style="1" customWidth="1"/>
    <col min="2" max="2" width="16.28515625" style="1" customWidth="1"/>
    <col min="3" max="3" width="10.28515625" style="1" customWidth="1"/>
    <col min="4" max="4" width="9.42578125" style="1" customWidth="1"/>
    <col min="5" max="6" width="4.28515625" style="1" customWidth="1"/>
    <col min="7" max="7" width="4.140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7" s="58" customFormat="1" ht="63" customHeight="1">
      <c r="A1" s="23" t="s">
        <v>137</v>
      </c>
      <c r="B1" s="23"/>
      <c r="C1" s="23"/>
      <c r="D1" s="23"/>
      <c r="E1" s="23" t="s">
        <v>139</v>
      </c>
      <c r="F1" s="23"/>
      <c r="G1" s="23"/>
      <c r="H1" s="23"/>
      <c r="L1" s="64" t="s">
        <v>25</v>
      </c>
      <c r="AC1" s="59"/>
      <c r="AD1" s="59"/>
      <c r="AL1" s="59"/>
      <c r="AM1" s="59"/>
      <c r="AN1" s="59"/>
      <c r="AO1" s="59"/>
      <c r="AP1" s="59"/>
      <c r="AQ1" s="59"/>
      <c r="AR1" s="59"/>
      <c r="AS1" s="59"/>
    </row>
    <row r="2" spans="1:47" ht="21.75" customHeight="1">
      <c r="A2" s="24" t="s">
        <v>26</v>
      </c>
      <c r="B2" s="22" t="s">
        <v>133</v>
      </c>
      <c r="C2" s="65"/>
      <c r="D2" s="69"/>
      <c r="F2" s="23"/>
      <c r="G2" s="63" t="s">
        <v>27</v>
      </c>
      <c r="H2" s="23"/>
      <c r="I2" s="19"/>
      <c r="J2" s="19"/>
      <c r="K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L2" s="40"/>
      <c r="AM2" s="40"/>
      <c r="AN2" s="40"/>
      <c r="AO2" s="44"/>
      <c r="AP2" s="44"/>
      <c r="AQ2" s="44"/>
      <c r="AR2" s="44"/>
      <c r="AS2" s="44"/>
    </row>
    <row r="3" spans="1:47" ht="40.5" customHeight="1">
      <c r="A3" s="24" t="s">
        <v>28</v>
      </c>
      <c r="B3" s="36" t="s">
        <v>134</v>
      </c>
      <c r="D3" s="69"/>
      <c r="E3" s="25"/>
      <c r="F3" s="25"/>
      <c r="G3" s="146" t="s">
        <v>29</v>
      </c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8"/>
      <c r="X3" s="151" t="s">
        <v>30</v>
      </c>
      <c r="Y3" s="152"/>
      <c r="Z3" s="152"/>
      <c r="AA3" s="152"/>
      <c r="AB3" s="153"/>
      <c r="AC3" s="120" t="s">
        <v>31</v>
      </c>
      <c r="AD3" s="121"/>
      <c r="AE3" s="121"/>
      <c r="AF3" s="121"/>
      <c r="AG3" s="121"/>
      <c r="AH3" s="121"/>
      <c r="AI3" s="121"/>
      <c r="AJ3" s="121"/>
      <c r="AK3" s="121"/>
      <c r="AL3" s="121"/>
      <c r="AM3" s="122"/>
      <c r="AN3" s="133" t="s">
        <v>32</v>
      </c>
      <c r="AO3" s="133"/>
      <c r="AP3" s="42" t="s">
        <v>33</v>
      </c>
      <c r="AQ3" s="42"/>
      <c r="AR3" s="45"/>
      <c r="AU3" s="43"/>
    </row>
    <row r="4" spans="1:47" ht="22.5" customHeight="1">
      <c r="B4" s="134" t="s">
        <v>34</v>
      </c>
      <c r="C4" s="134"/>
      <c r="F4" s="26"/>
      <c r="G4" s="62" t="s">
        <v>35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154" t="s">
        <v>36</v>
      </c>
      <c r="Y4" s="155"/>
      <c r="Z4" s="155"/>
      <c r="AA4" s="155"/>
      <c r="AB4" s="156"/>
      <c r="AC4" s="123"/>
      <c r="AD4" s="124"/>
      <c r="AE4" s="124"/>
      <c r="AF4" s="124"/>
      <c r="AG4" s="124"/>
      <c r="AH4" s="124"/>
      <c r="AI4" s="124"/>
      <c r="AJ4" s="124"/>
      <c r="AK4" s="124"/>
      <c r="AL4" s="124"/>
      <c r="AM4" s="125"/>
      <c r="AN4" s="133"/>
      <c r="AO4" s="133"/>
      <c r="AP4" s="150" t="s">
        <v>37</v>
      </c>
      <c r="AQ4" s="150"/>
      <c r="AU4" s="43"/>
    </row>
    <row r="5" spans="1:47" ht="42.75" customHeight="1">
      <c r="A5" s="50" t="s">
        <v>38</v>
      </c>
      <c r="B5" s="24" t="s">
        <v>136</v>
      </c>
      <c r="C5" s="29" t="s">
        <v>39</v>
      </c>
      <c r="D5" s="3"/>
      <c r="F5" s="26"/>
      <c r="G5" s="149" t="s">
        <v>40</v>
      </c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57"/>
      <c r="Y5" s="157"/>
      <c r="Z5" s="157"/>
      <c r="AA5" s="157"/>
      <c r="AB5" s="158"/>
      <c r="AC5" s="126"/>
      <c r="AD5" s="127"/>
      <c r="AE5" s="127"/>
      <c r="AF5" s="127"/>
      <c r="AG5" s="127"/>
      <c r="AH5" s="127"/>
      <c r="AI5" s="127"/>
      <c r="AJ5" s="127"/>
      <c r="AK5" s="127"/>
      <c r="AL5" s="127"/>
      <c r="AM5" s="128"/>
      <c r="AN5" s="133"/>
      <c r="AO5" s="133"/>
      <c r="AP5" s="106" t="s">
        <v>28</v>
      </c>
      <c r="AQ5" s="107"/>
      <c r="AU5" s="43"/>
    </row>
    <row r="6" spans="1:47" ht="35.25" customHeight="1">
      <c r="A6" s="51" t="s">
        <v>41</v>
      </c>
      <c r="B6" s="74" t="s">
        <v>138</v>
      </c>
      <c r="C6" s="29" t="s">
        <v>42</v>
      </c>
      <c r="D6" s="28"/>
      <c r="E6" s="27"/>
      <c r="F6" s="26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08" t="s">
        <v>43</v>
      </c>
      <c r="Y6" s="109"/>
      <c r="Z6" s="109"/>
      <c r="AA6" s="109"/>
      <c r="AB6" s="109"/>
      <c r="AC6" s="53" t="s">
        <v>44</v>
      </c>
      <c r="AD6" s="46"/>
      <c r="AE6" s="46"/>
      <c r="AF6" s="46"/>
      <c r="AG6" s="46"/>
      <c r="AH6" s="40"/>
    </row>
    <row r="7" spans="1:47" ht="26.25" customHeight="1">
      <c r="A7" s="129" t="s">
        <v>45</v>
      </c>
      <c r="B7" s="129"/>
      <c r="C7" s="130" t="s">
        <v>135</v>
      </c>
      <c r="D7" s="130"/>
      <c r="F7" s="26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Y7" s="2"/>
      <c r="AB7" s="2"/>
      <c r="AC7" s="55" t="s">
        <v>46</v>
      </c>
      <c r="AP7" s="39"/>
      <c r="AQ7" s="39"/>
      <c r="AR7" s="39"/>
    </row>
    <row r="8" spans="1:47" ht="22.5" customHeight="1">
      <c r="A8" s="56"/>
      <c r="B8" s="56"/>
      <c r="C8" s="56"/>
      <c r="D8" s="57"/>
      <c r="E8" s="57"/>
      <c r="F8" s="57"/>
      <c r="G8" s="57"/>
      <c r="H8" s="57"/>
      <c r="I8" s="56"/>
      <c r="X8" s="56"/>
      <c r="Z8" s="38"/>
      <c r="AA8" s="38"/>
      <c r="AB8" s="38"/>
      <c r="AC8" s="52" t="s">
        <v>47</v>
      </c>
      <c r="AD8" s="39"/>
      <c r="AE8" s="39"/>
      <c r="AF8" s="39"/>
      <c r="AG8" s="39"/>
      <c r="AH8" s="39"/>
      <c r="AI8" s="39"/>
      <c r="AJ8" s="39"/>
      <c r="AK8" s="40"/>
      <c r="AL8" s="54"/>
      <c r="AM8" s="39"/>
      <c r="AN8" s="39"/>
      <c r="AO8" s="39"/>
      <c r="AP8" s="39"/>
      <c r="AQ8" s="39"/>
      <c r="AR8" s="39"/>
      <c r="AS8" s="40"/>
    </row>
    <row r="9" spans="1:47" s="2" customFormat="1" ht="120.75" customHeight="1">
      <c r="A9" s="144" t="s">
        <v>48</v>
      </c>
      <c r="B9" s="144"/>
      <c r="C9" s="144"/>
      <c r="D9" s="144"/>
      <c r="E9" s="145" t="s">
        <v>140</v>
      </c>
      <c r="F9" s="145"/>
      <c r="G9" s="145"/>
      <c r="H9" s="145"/>
      <c r="I9" s="145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10" t="s">
        <v>49</v>
      </c>
      <c r="AR9" s="110" t="s">
        <v>50</v>
      </c>
      <c r="AS9" s="135" t="s">
        <v>51</v>
      </c>
    </row>
    <row r="10" spans="1:47" s="2" customFormat="1" ht="21.75" customHeight="1">
      <c r="A10" s="87" t="s">
        <v>52</v>
      </c>
      <c r="B10" s="89"/>
      <c r="C10" s="84" t="s">
        <v>53</v>
      </c>
      <c r="D10" s="20" t="s">
        <v>54</v>
      </c>
      <c r="E10" s="83" t="s">
        <v>55</v>
      </c>
      <c r="F10" s="83"/>
      <c r="G10" s="83"/>
      <c r="H10" s="83"/>
      <c r="I10" s="83" t="s">
        <v>56</v>
      </c>
      <c r="J10" s="83"/>
      <c r="K10" s="83"/>
      <c r="L10" s="83"/>
      <c r="M10" s="83" t="s">
        <v>57</v>
      </c>
      <c r="N10" s="83"/>
      <c r="O10" s="83"/>
      <c r="P10" s="83"/>
      <c r="Q10" s="83" t="s">
        <v>58</v>
      </c>
      <c r="R10" s="83"/>
      <c r="S10" s="83"/>
      <c r="T10" s="83"/>
      <c r="U10" s="83" t="s">
        <v>59</v>
      </c>
      <c r="V10" s="83"/>
      <c r="W10" s="83"/>
      <c r="X10" s="83" t="s">
        <v>60</v>
      </c>
      <c r="Y10" s="83"/>
      <c r="Z10" s="83"/>
      <c r="AA10" s="83"/>
      <c r="AB10" s="83" t="s">
        <v>61</v>
      </c>
      <c r="AC10" s="83"/>
      <c r="AD10" s="83"/>
      <c r="AE10" s="83" t="s">
        <v>62</v>
      </c>
      <c r="AF10" s="83"/>
      <c r="AG10" s="83"/>
      <c r="AH10" s="83"/>
      <c r="AI10" s="83"/>
      <c r="AJ10" s="83" t="s">
        <v>63</v>
      </c>
      <c r="AK10" s="83"/>
      <c r="AL10" s="83"/>
      <c r="AM10" s="83" t="s">
        <v>64</v>
      </c>
      <c r="AN10" s="83"/>
      <c r="AO10" s="83"/>
      <c r="AP10" s="83"/>
      <c r="AQ10" s="110"/>
      <c r="AR10" s="110"/>
      <c r="AS10" s="135"/>
    </row>
    <row r="11" spans="1:47" s="6" customFormat="1" ht="11.25" customHeight="1">
      <c r="A11" s="90"/>
      <c r="B11" s="92"/>
      <c r="C11" s="86"/>
      <c r="D11" s="20" t="s">
        <v>65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10"/>
      <c r="AR11" s="110"/>
      <c r="AS11" s="135"/>
    </row>
    <row r="12" spans="1:47" s="6" customFormat="1" ht="11.25" customHeight="1">
      <c r="A12" s="96" t="s">
        <v>66</v>
      </c>
      <c r="B12" s="84" t="s">
        <v>67</v>
      </c>
      <c r="C12" s="68" t="s">
        <v>68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 t="s">
        <v>148</v>
      </c>
      <c r="AH12" s="5"/>
      <c r="AI12" s="5"/>
      <c r="AJ12" s="5"/>
      <c r="AK12" s="5"/>
      <c r="AL12" s="5"/>
      <c r="AM12" s="5"/>
      <c r="AN12" s="5"/>
      <c r="AO12" s="5"/>
      <c r="AP12" s="5"/>
      <c r="AQ12" s="30">
        <f>COUNTA(E12:AP12)</f>
        <v>1</v>
      </c>
      <c r="AR12" s="3">
        <f>33*5</f>
        <v>165</v>
      </c>
      <c r="AS12" s="31">
        <f>AQ12/AR12</f>
        <v>6.0606060606060606E-3</v>
      </c>
    </row>
    <row r="13" spans="1:47" ht="12.75" customHeight="1">
      <c r="A13" s="97"/>
      <c r="B13" s="85"/>
      <c r="C13" s="68" t="s">
        <v>69</v>
      </c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5" t="s">
        <v>148</v>
      </c>
      <c r="AH13" s="4"/>
      <c r="AI13" s="4"/>
      <c r="AJ13" s="4"/>
      <c r="AK13" s="4"/>
      <c r="AL13" s="4"/>
      <c r="AM13" s="7"/>
      <c r="AN13" s="7"/>
      <c r="AO13" s="7"/>
      <c r="AP13" s="7"/>
      <c r="AQ13" s="30">
        <f>COUNTA(E13:AP13)</f>
        <v>1</v>
      </c>
      <c r="AR13" s="3">
        <f>33*5</f>
        <v>165</v>
      </c>
      <c r="AS13" s="31">
        <f t="shared" ref="AS13:AS35" si="0">AQ13/AR13</f>
        <v>6.0606060606060606E-3</v>
      </c>
    </row>
    <row r="14" spans="1:47" ht="12.75" customHeight="1">
      <c r="A14" s="97"/>
      <c r="B14" s="86"/>
      <c r="C14" s="68" t="s">
        <v>70</v>
      </c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5" t="s">
        <v>148</v>
      </c>
      <c r="AH14" s="4"/>
      <c r="AI14" s="4"/>
      <c r="AJ14" s="4"/>
      <c r="AK14" s="4"/>
      <c r="AL14" s="4"/>
      <c r="AM14" s="7"/>
      <c r="AN14" s="7"/>
      <c r="AO14" s="7"/>
      <c r="AP14" s="7"/>
      <c r="AQ14" s="30">
        <f t="shared" ref="AQ14:AQ16" si="1">COUNTA(E14:AP14)</f>
        <v>1</v>
      </c>
      <c r="AR14" s="3">
        <f>33*5</f>
        <v>165</v>
      </c>
      <c r="AS14" s="31">
        <f t="shared" si="0"/>
        <v>6.0606060606060606E-3</v>
      </c>
    </row>
    <row r="15" spans="1:47" ht="12.75" customHeight="1">
      <c r="A15" s="97"/>
      <c r="B15" s="84" t="s">
        <v>71</v>
      </c>
      <c r="C15" s="68" t="s">
        <v>68</v>
      </c>
      <c r="D15" s="37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 t="s">
        <v>148</v>
      </c>
      <c r="AH15" s="4"/>
      <c r="AI15" s="4"/>
      <c r="AJ15" s="4"/>
      <c r="AK15" s="4"/>
      <c r="AL15" s="4"/>
      <c r="AM15" s="7"/>
      <c r="AN15" s="7"/>
      <c r="AO15" s="7"/>
      <c r="AP15" s="7"/>
      <c r="AQ15" s="30">
        <f t="shared" si="1"/>
        <v>1</v>
      </c>
      <c r="AR15" s="3">
        <f t="shared" ref="AR15:AR20" si="2">33*4</f>
        <v>132</v>
      </c>
      <c r="AS15" s="31">
        <f t="shared" si="0"/>
        <v>7.575757575757576E-3</v>
      </c>
    </row>
    <row r="16" spans="1:47" ht="12.75" customHeight="1">
      <c r="A16" s="97"/>
      <c r="B16" s="85"/>
      <c r="C16" s="68" t="s">
        <v>69</v>
      </c>
      <c r="D16" s="37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5" t="s">
        <v>148</v>
      </c>
      <c r="AH16" s="4"/>
      <c r="AI16" s="4"/>
      <c r="AJ16" s="4"/>
      <c r="AK16" s="4"/>
      <c r="AL16" s="4"/>
      <c r="AM16" s="7"/>
      <c r="AN16" s="7"/>
      <c r="AO16" s="7"/>
      <c r="AP16" s="7"/>
      <c r="AQ16" s="30">
        <f t="shared" si="1"/>
        <v>1</v>
      </c>
      <c r="AR16" s="3">
        <f t="shared" si="2"/>
        <v>132</v>
      </c>
      <c r="AS16" s="31">
        <f t="shared" si="0"/>
        <v>7.575757575757576E-3</v>
      </c>
    </row>
    <row r="17" spans="1:45" ht="12.75" customHeight="1">
      <c r="A17" s="97"/>
      <c r="B17" s="86"/>
      <c r="C17" s="68" t="s">
        <v>70</v>
      </c>
      <c r="D17" s="3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5" t="s">
        <v>148</v>
      </c>
      <c r="AH17" s="4"/>
      <c r="AI17" s="4"/>
      <c r="AJ17" s="4"/>
      <c r="AK17" s="4"/>
      <c r="AL17" s="4"/>
      <c r="AM17" s="7"/>
      <c r="AN17" s="7"/>
      <c r="AO17" s="7"/>
      <c r="AP17" s="7"/>
      <c r="AQ17" s="30">
        <f>COUNTA(E17:AP17)</f>
        <v>1</v>
      </c>
      <c r="AR17" s="3">
        <f t="shared" si="2"/>
        <v>132</v>
      </c>
      <c r="AS17" s="31">
        <f t="shared" si="0"/>
        <v>7.575757575757576E-3</v>
      </c>
    </row>
    <row r="18" spans="1:45" ht="12.75" customHeight="1">
      <c r="A18" s="97"/>
      <c r="B18" s="84" t="s">
        <v>72</v>
      </c>
      <c r="C18" s="68" t="s">
        <v>68</v>
      </c>
      <c r="D18" s="37"/>
      <c r="E18" s="4"/>
      <c r="F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 t="s">
        <v>148</v>
      </c>
      <c r="AI18" s="4"/>
      <c r="AJ18" s="4"/>
      <c r="AK18" s="4"/>
      <c r="AL18" s="4"/>
      <c r="AM18" s="7"/>
      <c r="AN18" s="7"/>
      <c r="AO18" s="7"/>
      <c r="AP18" s="7"/>
      <c r="AQ18" s="30">
        <f>COUNTA(E18:AP18)</f>
        <v>1</v>
      </c>
      <c r="AR18" s="3">
        <f t="shared" si="2"/>
        <v>132</v>
      </c>
      <c r="AS18" s="31">
        <f t="shared" si="0"/>
        <v>7.575757575757576E-3</v>
      </c>
    </row>
    <row r="19" spans="1:45" ht="12.75" customHeight="1">
      <c r="A19" s="97"/>
      <c r="B19" s="85"/>
      <c r="C19" s="68" t="s">
        <v>69</v>
      </c>
      <c r="D19" s="3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 t="s">
        <v>148</v>
      </c>
      <c r="AI19" s="4"/>
      <c r="AJ19" s="4"/>
      <c r="AK19" s="4"/>
      <c r="AL19" s="4"/>
      <c r="AM19" s="7"/>
      <c r="AN19" s="7"/>
      <c r="AO19" s="7"/>
      <c r="AP19" s="7"/>
      <c r="AQ19" s="30">
        <f t="shared" ref="AQ19:AQ35" si="3">COUNTA(E19:AP19)</f>
        <v>1</v>
      </c>
      <c r="AR19" s="3">
        <f t="shared" si="2"/>
        <v>132</v>
      </c>
      <c r="AS19" s="31">
        <f t="shared" si="0"/>
        <v>7.575757575757576E-3</v>
      </c>
    </row>
    <row r="20" spans="1:45" ht="12.75" customHeight="1">
      <c r="A20" s="97"/>
      <c r="B20" s="86"/>
      <c r="C20" s="68" t="s">
        <v>70</v>
      </c>
      <c r="D20" s="37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 t="s">
        <v>148</v>
      </c>
      <c r="AI20" s="4"/>
      <c r="AJ20" s="4"/>
      <c r="AK20" s="4"/>
      <c r="AL20" s="4"/>
      <c r="AM20" s="7"/>
      <c r="AN20" s="7"/>
      <c r="AO20" s="7"/>
      <c r="AP20" s="7"/>
      <c r="AQ20" s="30">
        <f t="shared" si="3"/>
        <v>1</v>
      </c>
      <c r="AR20" s="3">
        <f t="shared" si="2"/>
        <v>132</v>
      </c>
      <c r="AS20" s="31">
        <f t="shared" si="0"/>
        <v>7.575757575757576E-3</v>
      </c>
    </row>
    <row r="21" spans="1:45" ht="12.75" customHeight="1">
      <c r="A21" s="97"/>
      <c r="B21" s="84" t="s">
        <v>73</v>
      </c>
      <c r="C21" s="68" t="s">
        <v>68</v>
      </c>
      <c r="D21" s="37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30">
        <f t="shared" si="3"/>
        <v>0</v>
      </c>
      <c r="AR21" s="3">
        <f t="shared" ref="AR21:AR23" si="4">33*2</f>
        <v>66</v>
      </c>
      <c r="AS21" s="31">
        <f t="shared" si="0"/>
        <v>0</v>
      </c>
    </row>
    <row r="22" spans="1:45" ht="12.75" customHeight="1">
      <c r="A22" s="97"/>
      <c r="B22" s="85"/>
      <c r="C22" s="68" t="s">
        <v>69</v>
      </c>
      <c r="D22" s="37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30">
        <f t="shared" si="3"/>
        <v>0</v>
      </c>
      <c r="AR22" s="3">
        <f t="shared" si="4"/>
        <v>66</v>
      </c>
      <c r="AS22" s="31">
        <f t="shared" si="0"/>
        <v>0</v>
      </c>
    </row>
    <row r="23" spans="1:45" ht="12.75" customHeight="1">
      <c r="A23" s="97"/>
      <c r="B23" s="86"/>
      <c r="C23" s="68" t="s">
        <v>70</v>
      </c>
      <c r="D23" s="37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30">
        <f t="shared" si="3"/>
        <v>0</v>
      </c>
      <c r="AR23" s="3">
        <f t="shared" si="4"/>
        <v>66</v>
      </c>
      <c r="AS23" s="31">
        <f t="shared" si="0"/>
        <v>0</v>
      </c>
    </row>
    <row r="24" spans="1:45" ht="12.75" customHeight="1">
      <c r="A24" s="97"/>
      <c r="B24" s="84" t="s">
        <v>74</v>
      </c>
      <c r="C24" s="68" t="s">
        <v>68</v>
      </c>
      <c r="D24" s="37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30">
        <f t="shared" si="3"/>
        <v>0</v>
      </c>
      <c r="AR24" s="3">
        <f>33*1</f>
        <v>33</v>
      </c>
      <c r="AS24" s="31">
        <f t="shared" si="0"/>
        <v>0</v>
      </c>
    </row>
    <row r="25" spans="1:45" ht="12.75" customHeight="1">
      <c r="A25" s="97"/>
      <c r="B25" s="85"/>
      <c r="C25" s="68" t="s">
        <v>69</v>
      </c>
      <c r="D25" s="37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30">
        <f t="shared" si="3"/>
        <v>0</v>
      </c>
      <c r="AR25" s="3">
        <f t="shared" ref="AR25:AR32" si="5">33*1</f>
        <v>33</v>
      </c>
      <c r="AS25" s="31">
        <f t="shared" si="0"/>
        <v>0</v>
      </c>
    </row>
    <row r="26" spans="1:45" ht="12.75" customHeight="1">
      <c r="A26" s="97"/>
      <c r="B26" s="86"/>
      <c r="C26" s="68" t="s">
        <v>70</v>
      </c>
      <c r="D26" s="37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30">
        <f t="shared" si="3"/>
        <v>0</v>
      </c>
      <c r="AR26" s="3">
        <f t="shared" si="5"/>
        <v>33</v>
      </c>
      <c r="AS26" s="31">
        <f t="shared" si="0"/>
        <v>0</v>
      </c>
    </row>
    <row r="27" spans="1:45" ht="12.75" customHeight="1">
      <c r="A27" s="97"/>
      <c r="B27" s="84" t="s">
        <v>75</v>
      </c>
      <c r="C27" s="68" t="s">
        <v>68</v>
      </c>
      <c r="D27" s="3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7"/>
      <c r="AN27" s="7"/>
      <c r="AO27" s="7"/>
      <c r="AP27" s="7"/>
      <c r="AQ27" s="30">
        <f t="shared" si="3"/>
        <v>0</v>
      </c>
      <c r="AR27" s="3">
        <f t="shared" si="5"/>
        <v>33</v>
      </c>
      <c r="AS27" s="31">
        <f t="shared" si="0"/>
        <v>0</v>
      </c>
    </row>
    <row r="28" spans="1:45" ht="12.75" customHeight="1">
      <c r="A28" s="97"/>
      <c r="B28" s="85"/>
      <c r="C28" s="68" t="s">
        <v>69</v>
      </c>
      <c r="D28" s="37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7"/>
      <c r="AN28" s="7"/>
      <c r="AO28" s="7"/>
      <c r="AP28" s="7"/>
      <c r="AQ28" s="30">
        <f t="shared" si="3"/>
        <v>0</v>
      </c>
      <c r="AR28" s="3">
        <f t="shared" si="5"/>
        <v>33</v>
      </c>
      <c r="AS28" s="31">
        <f t="shared" si="0"/>
        <v>0</v>
      </c>
    </row>
    <row r="29" spans="1:45" ht="12.75" customHeight="1">
      <c r="A29" s="97"/>
      <c r="B29" s="86"/>
      <c r="C29" s="68" t="s">
        <v>70</v>
      </c>
      <c r="D29" s="37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7"/>
      <c r="AN29" s="7"/>
      <c r="AO29" s="7"/>
      <c r="AP29" s="7"/>
      <c r="AQ29" s="30">
        <f t="shared" si="3"/>
        <v>0</v>
      </c>
      <c r="AR29" s="3">
        <f t="shared" si="5"/>
        <v>33</v>
      </c>
      <c r="AS29" s="31">
        <f t="shared" si="0"/>
        <v>0</v>
      </c>
    </row>
    <row r="30" spans="1:45" ht="12.75" customHeight="1">
      <c r="A30" s="97"/>
      <c r="B30" s="84" t="s">
        <v>76</v>
      </c>
      <c r="C30" s="68" t="s">
        <v>68</v>
      </c>
      <c r="D30" s="37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7"/>
      <c r="AN30" s="7"/>
      <c r="AO30" s="7"/>
      <c r="AP30" s="7"/>
      <c r="AQ30" s="30">
        <f t="shared" si="3"/>
        <v>0</v>
      </c>
      <c r="AR30" s="3">
        <f t="shared" si="5"/>
        <v>33</v>
      </c>
      <c r="AS30" s="31">
        <f t="shared" si="0"/>
        <v>0</v>
      </c>
    </row>
    <row r="31" spans="1:45" ht="12.75" customHeight="1">
      <c r="A31" s="97"/>
      <c r="B31" s="85"/>
      <c r="C31" s="68" t="s">
        <v>69</v>
      </c>
      <c r="D31" s="37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7"/>
      <c r="AN31" s="7"/>
      <c r="AO31" s="7"/>
      <c r="AP31" s="7"/>
      <c r="AQ31" s="30">
        <f t="shared" si="3"/>
        <v>0</v>
      </c>
      <c r="AR31" s="3">
        <f t="shared" si="5"/>
        <v>33</v>
      </c>
      <c r="AS31" s="31">
        <f t="shared" si="0"/>
        <v>0</v>
      </c>
    </row>
    <row r="32" spans="1:45" ht="12.75" customHeight="1">
      <c r="A32" s="97"/>
      <c r="B32" s="86"/>
      <c r="C32" s="68" t="s">
        <v>70</v>
      </c>
      <c r="D32" s="37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7"/>
      <c r="AN32" s="7"/>
      <c r="AO32" s="7"/>
      <c r="AP32" s="7"/>
      <c r="AQ32" s="30">
        <f t="shared" si="3"/>
        <v>0</v>
      </c>
      <c r="AR32" s="3">
        <f t="shared" si="5"/>
        <v>33</v>
      </c>
      <c r="AS32" s="31">
        <f t="shared" si="0"/>
        <v>0</v>
      </c>
    </row>
    <row r="33" spans="1:45" ht="12.75" customHeight="1">
      <c r="A33" s="97"/>
      <c r="B33" s="83" t="s">
        <v>77</v>
      </c>
      <c r="C33" s="68" t="s">
        <v>68</v>
      </c>
      <c r="D33" s="37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7"/>
      <c r="AN33" s="7"/>
      <c r="AO33" s="7"/>
      <c r="AP33" s="7"/>
      <c r="AQ33" s="30">
        <f t="shared" si="3"/>
        <v>0</v>
      </c>
      <c r="AR33" s="3">
        <f>33*3</f>
        <v>99</v>
      </c>
      <c r="AS33" s="31">
        <f t="shared" si="0"/>
        <v>0</v>
      </c>
    </row>
    <row r="34" spans="1:45" ht="12.75" customHeight="1">
      <c r="A34" s="97"/>
      <c r="B34" s="83"/>
      <c r="C34" s="68" t="s">
        <v>69</v>
      </c>
      <c r="D34" s="37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7"/>
      <c r="AN34" s="7"/>
      <c r="AO34" s="7"/>
      <c r="AP34" s="7"/>
      <c r="AQ34" s="30">
        <f t="shared" si="3"/>
        <v>0</v>
      </c>
      <c r="AR34" s="3">
        <f t="shared" ref="AR34:AR35" si="6">33*3</f>
        <v>99</v>
      </c>
      <c r="AS34" s="31">
        <f t="shared" si="0"/>
        <v>0</v>
      </c>
    </row>
    <row r="35" spans="1:45" ht="12.75" customHeight="1">
      <c r="A35" s="97"/>
      <c r="B35" s="83"/>
      <c r="C35" s="68" t="s">
        <v>70</v>
      </c>
      <c r="D35" s="37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7"/>
      <c r="AN35" s="7"/>
      <c r="AO35" s="7"/>
      <c r="AP35" s="7"/>
      <c r="AQ35" s="30">
        <f t="shared" si="3"/>
        <v>0</v>
      </c>
      <c r="AR35" s="3">
        <f t="shared" si="6"/>
        <v>99</v>
      </c>
      <c r="AS35" s="31">
        <f t="shared" si="0"/>
        <v>0</v>
      </c>
    </row>
    <row r="36" spans="1:45" ht="27" customHeight="1">
      <c r="A36" s="131"/>
      <c r="B36" s="131"/>
      <c r="C36" s="131"/>
      <c r="D36" s="131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8"/>
      <c r="AN36" s="48"/>
      <c r="AO36" s="48"/>
      <c r="AP36" s="48"/>
      <c r="AQ36" s="48"/>
      <c r="AR36" s="48"/>
      <c r="AS36" s="48"/>
    </row>
    <row r="37" spans="1:45" s="2" customFormat="1" ht="111.75" customHeight="1">
      <c r="A37" s="144" t="s">
        <v>78</v>
      </c>
      <c r="B37" s="144"/>
      <c r="C37" s="144"/>
      <c r="D37" s="144"/>
      <c r="E37" s="102" t="s">
        <v>140</v>
      </c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4"/>
      <c r="AQ37" s="110" t="s">
        <v>49</v>
      </c>
      <c r="AR37" s="110" t="s">
        <v>50</v>
      </c>
      <c r="AS37" s="135" t="s">
        <v>51</v>
      </c>
    </row>
    <row r="38" spans="1:45" s="2" customFormat="1" ht="21.75" customHeight="1">
      <c r="A38" s="87" t="s">
        <v>52</v>
      </c>
      <c r="B38" s="89"/>
      <c r="C38" s="84" t="s">
        <v>53</v>
      </c>
      <c r="D38" s="20" t="s">
        <v>54</v>
      </c>
      <c r="E38" s="83" t="s">
        <v>55</v>
      </c>
      <c r="F38" s="83"/>
      <c r="G38" s="83"/>
      <c r="H38" s="83"/>
      <c r="I38" s="83" t="s">
        <v>56</v>
      </c>
      <c r="J38" s="83"/>
      <c r="K38" s="83"/>
      <c r="L38" s="83"/>
      <c r="M38" s="83" t="s">
        <v>57</v>
      </c>
      <c r="N38" s="83"/>
      <c r="O38" s="83"/>
      <c r="P38" s="83"/>
      <c r="Q38" s="83" t="s">
        <v>58</v>
      </c>
      <c r="R38" s="83"/>
      <c r="S38" s="83"/>
      <c r="T38" s="83"/>
      <c r="U38" s="83" t="s">
        <v>59</v>
      </c>
      <c r="V38" s="83"/>
      <c r="W38" s="83"/>
      <c r="X38" s="83" t="s">
        <v>60</v>
      </c>
      <c r="Y38" s="83"/>
      <c r="Z38" s="83"/>
      <c r="AA38" s="83"/>
      <c r="AB38" s="83" t="s">
        <v>61</v>
      </c>
      <c r="AC38" s="83"/>
      <c r="AD38" s="83"/>
      <c r="AE38" s="83" t="s">
        <v>62</v>
      </c>
      <c r="AF38" s="83"/>
      <c r="AG38" s="83"/>
      <c r="AH38" s="83"/>
      <c r="AI38" s="83"/>
      <c r="AJ38" s="83" t="s">
        <v>63</v>
      </c>
      <c r="AK38" s="83"/>
      <c r="AL38" s="83"/>
      <c r="AM38" s="83" t="s">
        <v>64</v>
      </c>
      <c r="AN38" s="83"/>
      <c r="AO38" s="83"/>
      <c r="AP38" s="83"/>
      <c r="AQ38" s="110"/>
      <c r="AR38" s="110"/>
      <c r="AS38" s="135"/>
    </row>
    <row r="39" spans="1:45" s="6" customFormat="1" ht="11.25" customHeight="1">
      <c r="A39" s="90"/>
      <c r="B39" s="92"/>
      <c r="C39" s="86"/>
      <c r="D39" s="20" t="s">
        <v>65</v>
      </c>
      <c r="E39" s="5">
        <v>1</v>
      </c>
      <c r="F39" s="5">
        <v>2</v>
      </c>
      <c r="G39" s="5">
        <v>3</v>
      </c>
      <c r="H39" s="5">
        <v>4</v>
      </c>
      <c r="I39" s="5">
        <v>5</v>
      </c>
      <c r="J39" s="5">
        <v>6</v>
      </c>
      <c r="K39" s="5">
        <v>7</v>
      </c>
      <c r="L39" s="5">
        <v>8</v>
      </c>
      <c r="M39" s="5">
        <v>9</v>
      </c>
      <c r="N39" s="5">
        <v>10</v>
      </c>
      <c r="O39" s="5">
        <v>11</v>
      </c>
      <c r="P39" s="5">
        <v>12</v>
      </c>
      <c r="Q39" s="5">
        <v>13</v>
      </c>
      <c r="R39" s="5">
        <v>14</v>
      </c>
      <c r="S39" s="5">
        <v>15</v>
      </c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5">
        <v>21</v>
      </c>
      <c r="Z39" s="5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5">
        <v>28</v>
      </c>
      <c r="AG39" s="5">
        <v>29</v>
      </c>
      <c r="AH39" s="5">
        <v>30</v>
      </c>
      <c r="AI39" s="5">
        <v>31</v>
      </c>
      <c r="AJ39" s="5">
        <v>32</v>
      </c>
      <c r="AK39" s="5">
        <v>33</v>
      </c>
      <c r="AL39" s="5">
        <v>34</v>
      </c>
      <c r="AM39" s="5">
        <v>35</v>
      </c>
      <c r="AN39" s="5">
        <v>36</v>
      </c>
      <c r="AO39" s="5">
        <v>37</v>
      </c>
      <c r="AP39" s="5">
        <v>38</v>
      </c>
      <c r="AQ39" s="110"/>
      <c r="AR39" s="110"/>
      <c r="AS39" s="135"/>
    </row>
    <row r="40" spans="1:45" ht="12.75" customHeight="1">
      <c r="A40" s="96" t="s">
        <v>79</v>
      </c>
      <c r="B40" s="84" t="s">
        <v>67</v>
      </c>
      <c r="C40" s="68" t="s">
        <v>80</v>
      </c>
      <c r="D40" s="33"/>
      <c r="E40" s="21"/>
      <c r="F40" s="71"/>
      <c r="G40" s="159" t="s">
        <v>145</v>
      </c>
      <c r="H40" s="71"/>
      <c r="I40" s="71"/>
      <c r="J40" s="71"/>
      <c r="K40" s="71"/>
      <c r="L40" s="159" t="s">
        <v>145</v>
      </c>
      <c r="M40" s="71"/>
      <c r="N40" s="71"/>
      <c r="O40" s="71"/>
      <c r="P40" s="159" t="s">
        <v>145</v>
      </c>
      <c r="Q40" s="75"/>
      <c r="R40" s="75"/>
      <c r="S40" s="76"/>
      <c r="T40" s="160" t="s">
        <v>145</v>
      </c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6"/>
      <c r="AL40" s="75"/>
      <c r="AM40" s="71"/>
      <c r="AN40" s="71"/>
      <c r="AO40" s="71"/>
      <c r="AP40" s="3"/>
      <c r="AQ40" s="30">
        <f>COUNTA(E40:AP40)</f>
        <v>4</v>
      </c>
      <c r="AR40" s="3">
        <f>34*5</f>
        <v>170</v>
      </c>
      <c r="AS40" s="31">
        <f>AQ40/AR40</f>
        <v>2.3529411764705882E-2</v>
      </c>
    </row>
    <row r="41" spans="1:45">
      <c r="A41" s="97"/>
      <c r="B41" s="85"/>
      <c r="C41" s="68" t="s">
        <v>81</v>
      </c>
      <c r="D41" s="33"/>
      <c r="E41" s="21"/>
      <c r="F41" s="71"/>
      <c r="G41" s="159" t="s">
        <v>145</v>
      </c>
      <c r="H41" s="71"/>
      <c r="I41" s="71"/>
      <c r="J41" s="71"/>
      <c r="K41" s="71"/>
      <c r="L41" s="159" t="s">
        <v>145</v>
      </c>
      <c r="M41" s="71"/>
      <c r="N41" s="71"/>
      <c r="O41" s="71"/>
      <c r="P41" s="159" t="s">
        <v>145</v>
      </c>
      <c r="Q41" s="76"/>
      <c r="R41" s="75"/>
      <c r="S41" s="76"/>
      <c r="T41" s="160" t="s">
        <v>145</v>
      </c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6"/>
      <c r="AL41" s="75"/>
      <c r="AM41" s="71"/>
      <c r="AN41" s="71"/>
      <c r="AO41" s="71"/>
      <c r="AP41" s="3"/>
      <c r="AQ41" s="30">
        <f>COUNTA(E41:AP41)</f>
        <v>4</v>
      </c>
      <c r="AR41" s="3">
        <f t="shared" ref="AR41:AR42" si="7">34*5</f>
        <v>170</v>
      </c>
      <c r="AS41" s="31">
        <f t="shared" ref="AS41:AS66" si="8">AQ41/AR41</f>
        <v>2.3529411764705882E-2</v>
      </c>
    </row>
    <row r="42" spans="1:45">
      <c r="A42" s="97"/>
      <c r="B42" s="86"/>
      <c r="C42" s="68" t="s">
        <v>82</v>
      </c>
      <c r="D42" s="33"/>
      <c r="E42" s="21"/>
      <c r="F42" s="71"/>
      <c r="G42" s="159" t="s">
        <v>145</v>
      </c>
      <c r="H42" s="71"/>
      <c r="I42" s="71"/>
      <c r="J42" s="71"/>
      <c r="K42" s="71"/>
      <c r="L42" s="159" t="s">
        <v>145</v>
      </c>
      <c r="M42" s="71"/>
      <c r="N42" s="71"/>
      <c r="O42" s="71"/>
      <c r="P42" s="159" t="s">
        <v>145</v>
      </c>
      <c r="Q42" s="75"/>
      <c r="R42" s="76"/>
      <c r="S42" s="76"/>
      <c r="T42" s="160" t="s">
        <v>145</v>
      </c>
      <c r="U42" s="75"/>
      <c r="V42" s="76"/>
      <c r="W42" s="76"/>
      <c r="X42" s="75"/>
      <c r="Y42" s="76"/>
      <c r="Z42" s="76"/>
      <c r="AA42" s="76"/>
      <c r="AB42" s="75"/>
      <c r="AC42" s="76"/>
      <c r="AD42" s="76"/>
      <c r="AE42" s="75"/>
      <c r="AF42" s="75"/>
      <c r="AG42" s="76"/>
      <c r="AH42" s="76"/>
      <c r="AI42" s="76"/>
      <c r="AJ42" s="75"/>
      <c r="AK42" s="76"/>
      <c r="AL42" s="76"/>
      <c r="AM42" s="71"/>
      <c r="AN42" s="71"/>
      <c r="AO42" s="71"/>
      <c r="AP42" s="3"/>
      <c r="AQ42" s="30">
        <f t="shared" ref="AQ42:AQ44" si="9">COUNTA(E42:AP42)</f>
        <v>4</v>
      </c>
      <c r="AR42" s="3">
        <f t="shared" si="7"/>
        <v>170</v>
      </c>
      <c r="AS42" s="31">
        <f t="shared" si="8"/>
        <v>2.3529411764705882E-2</v>
      </c>
    </row>
    <row r="43" spans="1:45">
      <c r="A43" s="97"/>
      <c r="B43" s="84" t="s">
        <v>71</v>
      </c>
      <c r="C43" s="68" t="s">
        <v>80</v>
      </c>
      <c r="D43" s="33"/>
      <c r="E43" s="21"/>
      <c r="F43" s="71"/>
      <c r="G43" s="159" t="s">
        <v>145</v>
      </c>
      <c r="H43" s="71"/>
      <c r="I43" s="71"/>
      <c r="J43" s="71"/>
      <c r="K43" s="77"/>
      <c r="L43" s="159" t="s">
        <v>145</v>
      </c>
      <c r="M43" s="71"/>
      <c r="N43" s="77"/>
      <c r="O43" s="71"/>
      <c r="P43" s="159" t="s">
        <v>145</v>
      </c>
      <c r="Q43" s="75"/>
      <c r="R43" s="76"/>
      <c r="S43" s="76"/>
      <c r="T43" s="160" t="s">
        <v>145</v>
      </c>
      <c r="U43" s="75"/>
      <c r="V43" s="76"/>
      <c r="W43" s="76"/>
      <c r="X43" s="75"/>
      <c r="Y43" s="76"/>
      <c r="Z43" s="76"/>
      <c r="AA43" s="76"/>
      <c r="AB43" s="75"/>
      <c r="AC43" s="76"/>
      <c r="AD43" s="76"/>
      <c r="AE43" s="75"/>
      <c r="AF43" s="75"/>
      <c r="AG43" s="76"/>
      <c r="AH43" s="76"/>
      <c r="AI43" s="76"/>
      <c r="AJ43" s="75"/>
      <c r="AK43" s="76"/>
      <c r="AL43" s="76"/>
      <c r="AM43" s="71"/>
      <c r="AN43" s="71"/>
      <c r="AO43" s="71"/>
      <c r="AP43" s="3"/>
      <c r="AQ43" s="30">
        <f t="shared" si="9"/>
        <v>4</v>
      </c>
      <c r="AR43" s="3">
        <f>34*4</f>
        <v>136</v>
      </c>
      <c r="AS43" s="31">
        <f t="shared" si="8"/>
        <v>2.9411764705882353E-2</v>
      </c>
    </row>
    <row r="44" spans="1:45">
      <c r="A44" s="97"/>
      <c r="B44" s="85"/>
      <c r="C44" s="68" t="s">
        <v>81</v>
      </c>
      <c r="D44" s="33"/>
      <c r="E44" s="21"/>
      <c r="F44" s="76"/>
      <c r="G44" s="159" t="s">
        <v>145</v>
      </c>
      <c r="H44" s="71"/>
      <c r="I44" s="76"/>
      <c r="J44" s="76"/>
      <c r="K44" s="77"/>
      <c r="L44" s="159" t="s">
        <v>145</v>
      </c>
      <c r="M44" s="75"/>
      <c r="N44" s="77"/>
      <c r="O44" s="76"/>
      <c r="P44" s="159" t="s">
        <v>145</v>
      </c>
      <c r="Q44" s="75"/>
      <c r="R44" s="76"/>
      <c r="S44" s="76"/>
      <c r="T44" s="160" t="s">
        <v>145</v>
      </c>
      <c r="U44" s="75"/>
      <c r="V44" s="76"/>
      <c r="W44" s="76"/>
      <c r="X44" s="75"/>
      <c r="Y44" s="76"/>
      <c r="Z44" s="76"/>
      <c r="AA44" s="76"/>
      <c r="AB44" s="71"/>
      <c r="AC44" s="76"/>
      <c r="AD44" s="71"/>
      <c r="AE44" s="75"/>
      <c r="AF44" s="75"/>
      <c r="AG44" s="76"/>
      <c r="AH44" s="76"/>
      <c r="AI44" s="76"/>
      <c r="AJ44" s="75"/>
      <c r="AK44" s="76"/>
      <c r="AL44" s="76"/>
      <c r="AM44" s="71"/>
      <c r="AN44" s="71"/>
      <c r="AO44" s="71"/>
      <c r="AP44" s="3"/>
      <c r="AQ44" s="30">
        <f t="shared" si="9"/>
        <v>4</v>
      </c>
      <c r="AR44" s="3">
        <f t="shared" ref="AR44:AR48" si="10">34*4</f>
        <v>136</v>
      </c>
      <c r="AS44" s="31">
        <f t="shared" si="8"/>
        <v>2.9411764705882353E-2</v>
      </c>
    </row>
    <row r="45" spans="1:45" ht="12.75" customHeight="1">
      <c r="A45" s="97"/>
      <c r="B45" s="86"/>
      <c r="C45" s="68" t="s">
        <v>82</v>
      </c>
      <c r="D45" s="33"/>
      <c r="E45" s="21"/>
      <c r="F45" s="75"/>
      <c r="G45" s="159" t="s">
        <v>145</v>
      </c>
      <c r="H45" s="75"/>
      <c r="I45" s="75"/>
      <c r="J45" s="78"/>
      <c r="K45" s="77"/>
      <c r="L45" s="159" t="s">
        <v>145</v>
      </c>
      <c r="M45" s="75"/>
      <c r="N45" s="77"/>
      <c r="O45" s="75"/>
      <c r="P45" s="159" t="s">
        <v>145</v>
      </c>
      <c r="Q45" s="75"/>
      <c r="R45" s="76"/>
      <c r="S45" s="76"/>
      <c r="T45" s="160" t="s">
        <v>145</v>
      </c>
      <c r="U45" s="75"/>
      <c r="V45" s="76"/>
      <c r="W45" s="76"/>
      <c r="X45" s="75"/>
      <c r="Y45" s="76"/>
      <c r="Z45" s="76"/>
      <c r="AA45" s="76"/>
      <c r="AB45" s="76"/>
      <c r="AC45" s="76"/>
      <c r="AD45" s="75"/>
      <c r="AE45" s="75"/>
      <c r="AF45" s="75"/>
      <c r="AG45" s="76"/>
      <c r="AH45" s="71"/>
      <c r="AI45" s="71"/>
      <c r="AJ45" s="71"/>
      <c r="AK45" s="76"/>
      <c r="AL45" s="76"/>
      <c r="AM45" s="71"/>
      <c r="AN45" s="71"/>
      <c r="AO45" s="71"/>
      <c r="AP45" s="3"/>
      <c r="AQ45" s="30">
        <f>COUNTA(E45:AP45)</f>
        <v>4</v>
      </c>
      <c r="AR45" s="3">
        <f t="shared" si="10"/>
        <v>136</v>
      </c>
      <c r="AS45" s="31">
        <f t="shared" si="8"/>
        <v>2.9411764705882353E-2</v>
      </c>
    </row>
    <row r="46" spans="1:45">
      <c r="A46" s="97"/>
      <c r="B46" s="84" t="s">
        <v>72</v>
      </c>
      <c r="C46" s="68" t="s">
        <v>80</v>
      </c>
      <c r="D46" s="33"/>
      <c r="E46" s="21"/>
      <c r="F46" s="75"/>
      <c r="G46" s="76"/>
      <c r="H46" s="76" t="s">
        <v>148</v>
      </c>
      <c r="I46" s="161" t="s">
        <v>145</v>
      </c>
      <c r="J46" s="75"/>
      <c r="K46" s="75"/>
      <c r="L46" s="75"/>
      <c r="M46" s="75"/>
      <c r="N46" s="75"/>
      <c r="O46" s="75"/>
      <c r="P46" s="75"/>
      <c r="Q46" s="75"/>
      <c r="R46" s="76"/>
      <c r="S46" s="76"/>
      <c r="T46" s="76"/>
      <c r="U46" s="75"/>
      <c r="V46" s="76"/>
      <c r="W46" s="76"/>
      <c r="X46" s="75"/>
      <c r="Y46" s="76"/>
      <c r="Z46" s="76"/>
      <c r="AA46" s="76"/>
      <c r="AB46" s="76"/>
      <c r="AC46" s="76"/>
      <c r="AD46" s="75"/>
      <c r="AE46" s="75"/>
      <c r="AF46" s="75"/>
      <c r="AG46" s="75"/>
      <c r="AH46" s="71"/>
      <c r="AI46" s="77"/>
      <c r="AJ46" s="71"/>
      <c r="AK46" s="76"/>
      <c r="AL46" s="76"/>
      <c r="AM46" s="71"/>
      <c r="AN46" s="71"/>
      <c r="AO46" s="71"/>
      <c r="AP46" s="3"/>
      <c r="AQ46" s="30">
        <f>COUNTA(E46:AP46)</f>
        <v>2</v>
      </c>
      <c r="AR46" s="3">
        <f t="shared" si="10"/>
        <v>136</v>
      </c>
      <c r="AS46" s="31">
        <f t="shared" si="8"/>
        <v>1.4705882352941176E-2</v>
      </c>
    </row>
    <row r="47" spans="1:45">
      <c r="A47" s="97"/>
      <c r="B47" s="85"/>
      <c r="C47" s="68" t="s">
        <v>81</v>
      </c>
      <c r="D47" s="33"/>
      <c r="E47" s="21"/>
      <c r="F47" s="76"/>
      <c r="G47" s="76"/>
      <c r="H47" s="76" t="s">
        <v>148</v>
      </c>
      <c r="I47" s="161" t="s">
        <v>145</v>
      </c>
      <c r="J47" s="76"/>
      <c r="K47" s="76"/>
      <c r="L47" s="76"/>
      <c r="M47" s="75"/>
      <c r="N47" s="76"/>
      <c r="O47" s="76"/>
      <c r="P47" s="76"/>
      <c r="Q47" s="75"/>
      <c r="R47" s="76"/>
      <c r="S47" s="76"/>
      <c r="T47" s="76"/>
      <c r="U47" s="75"/>
      <c r="V47" s="76"/>
      <c r="W47" s="76"/>
      <c r="X47" s="75"/>
      <c r="Y47" s="76"/>
      <c r="Z47" s="76"/>
      <c r="AA47" s="76"/>
      <c r="AB47" s="76"/>
      <c r="AC47" s="76"/>
      <c r="AD47" s="75"/>
      <c r="AE47" s="75"/>
      <c r="AF47" s="75"/>
      <c r="AG47" s="75"/>
      <c r="AH47" s="71"/>
      <c r="AI47" s="77"/>
      <c r="AJ47" s="71"/>
      <c r="AK47" s="76"/>
      <c r="AL47" s="76"/>
      <c r="AM47" s="71"/>
      <c r="AN47" s="71"/>
      <c r="AO47" s="71"/>
      <c r="AP47" s="3"/>
      <c r="AQ47" s="30">
        <f t="shared" ref="AQ47:AQ66" si="11">COUNTA(E47:AP47)</f>
        <v>2</v>
      </c>
      <c r="AR47" s="3">
        <f t="shared" si="10"/>
        <v>136</v>
      </c>
      <c r="AS47" s="31">
        <f t="shared" si="8"/>
        <v>1.4705882352941176E-2</v>
      </c>
    </row>
    <row r="48" spans="1:45">
      <c r="A48" s="97"/>
      <c r="B48" s="86"/>
      <c r="C48" s="68" t="s">
        <v>82</v>
      </c>
      <c r="D48" s="33"/>
      <c r="E48" s="21"/>
      <c r="F48" s="76"/>
      <c r="G48" s="76"/>
      <c r="H48" s="76" t="s">
        <v>148</v>
      </c>
      <c r="I48" s="161" t="s">
        <v>145</v>
      </c>
      <c r="J48" s="76"/>
      <c r="K48" s="76"/>
      <c r="L48" s="76"/>
      <c r="M48" s="75"/>
      <c r="N48" s="76"/>
      <c r="O48" s="76"/>
      <c r="P48" s="76"/>
      <c r="Q48" s="75"/>
      <c r="R48" s="76"/>
      <c r="S48" s="76"/>
      <c r="T48" s="76"/>
      <c r="U48" s="75"/>
      <c r="V48" s="76"/>
      <c r="W48" s="76"/>
      <c r="X48" s="75"/>
      <c r="Y48" s="76"/>
      <c r="Z48" s="76"/>
      <c r="AA48" s="76"/>
      <c r="AB48" s="76"/>
      <c r="AC48" s="76"/>
      <c r="AD48" s="75"/>
      <c r="AE48" s="75"/>
      <c r="AF48" s="75"/>
      <c r="AG48" s="75"/>
      <c r="AH48" s="71"/>
      <c r="AI48" s="77"/>
      <c r="AJ48" s="71"/>
      <c r="AK48" s="76"/>
      <c r="AL48" s="76"/>
      <c r="AM48" s="71"/>
      <c r="AN48" s="71"/>
      <c r="AO48" s="71"/>
      <c r="AP48" s="3"/>
      <c r="AQ48" s="30">
        <f t="shared" si="11"/>
        <v>2</v>
      </c>
      <c r="AR48" s="3">
        <f t="shared" si="10"/>
        <v>136</v>
      </c>
      <c r="AS48" s="31">
        <f t="shared" si="8"/>
        <v>1.4705882352941176E-2</v>
      </c>
    </row>
    <row r="49" spans="1:45">
      <c r="A49" s="97"/>
      <c r="B49" s="84" t="s">
        <v>73</v>
      </c>
      <c r="C49" s="68" t="s">
        <v>80</v>
      </c>
      <c r="D49" s="33"/>
      <c r="E49" s="21"/>
      <c r="F49" s="76"/>
      <c r="G49" s="76"/>
      <c r="H49" s="76"/>
      <c r="I49" s="75"/>
      <c r="J49" s="76"/>
      <c r="K49" s="76"/>
      <c r="L49" s="76"/>
      <c r="M49" s="75"/>
      <c r="N49" s="76"/>
      <c r="O49" s="76"/>
      <c r="P49" s="76"/>
      <c r="Q49" s="76"/>
      <c r="R49" s="76"/>
      <c r="S49" s="76"/>
      <c r="T49" s="76"/>
      <c r="U49" s="75"/>
      <c r="V49" s="76"/>
      <c r="W49" s="76"/>
      <c r="X49" s="75"/>
      <c r="Y49" s="76"/>
      <c r="Z49" s="76"/>
      <c r="AA49" s="76"/>
      <c r="AB49" s="76"/>
      <c r="AC49" s="76"/>
      <c r="AD49" s="76"/>
      <c r="AE49" s="75"/>
      <c r="AF49" s="75"/>
      <c r="AG49" s="71"/>
      <c r="AH49" s="71"/>
      <c r="AI49" s="71"/>
      <c r="AJ49" s="77"/>
      <c r="AK49" s="76"/>
      <c r="AL49" s="76"/>
      <c r="AM49" s="71"/>
      <c r="AN49" s="71"/>
      <c r="AO49" s="71"/>
      <c r="AP49" s="3"/>
      <c r="AQ49" s="30">
        <f t="shared" si="11"/>
        <v>0</v>
      </c>
      <c r="AR49" s="3">
        <f>34*2</f>
        <v>68</v>
      </c>
      <c r="AS49" s="31">
        <f t="shared" si="8"/>
        <v>0</v>
      </c>
    </row>
    <row r="50" spans="1:45" ht="12.75" customHeight="1">
      <c r="A50" s="97"/>
      <c r="B50" s="85"/>
      <c r="C50" s="68" t="s">
        <v>81</v>
      </c>
      <c r="D50" s="33"/>
      <c r="E50" s="21"/>
      <c r="F50" s="76"/>
      <c r="G50" s="76"/>
      <c r="H50" s="76"/>
      <c r="I50" s="75"/>
      <c r="J50" s="76"/>
      <c r="K50" s="76"/>
      <c r="L50" s="76"/>
      <c r="M50" s="75"/>
      <c r="N50" s="76"/>
      <c r="O50" s="76"/>
      <c r="P50" s="76"/>
      <c r="Q50" s="75"/>
      <c r="R50" s="76"/>
      <c r="S50" s="76"/>
      <c r="T50" s="76"/>
      <c r="U50" s="75"/>
      <c r="V50" s="76"/>
      <c r="W50" s="76"/>
      <c r="X50" s="75"/>
      <c r="Y50" s="76"/>
      <c r="Z50" s="76"/>
      <c r="AA50" s="76"/>
      <c r="AB50" s="75"/>
      <c r="AC50" s="76"/>
      <c r="AD50" s="71"/>
      <c r="AE50" s="75"/>
      <c r="AF50" s="75"/>
      <c r="AG50" s="76"/>
      <c r="AH50" s="76"/>
      <c r="AI50" s="71"/>
      <c r="AJ50" s="77"/>
      <c r="AK50" s="76"/>
      <c r="AL50" s="76"/>
      <c r="AM50" s="71"/>
      <c r="AN50" s="71"/>
      <c r="AO50" s="71"/>
      <c r="AP50" s="3"/>
      <c r="AQ50" s="30">
        <f t="shared" si="11"/>
        <v>0</v>
      </c>
      <c r="AR50" s="3">
        <f t="shared" ref="AR50:AR54" si="12">34*2</f>
        <v>68</v>
      </c>
      <c r="AS50" s="31">
        <f t="shared" si="8"/>
        <v>0</v>
      </c>
    </row>
    <row r="51" spans="1:45" ht="12.75" customHeight="1">
      <c r="A51" s="97"/>
      <c r="B51" s="86"/>
      <c r="C51" s="68" t="s">
        <v>82</v>
      </c>
      <c r="D51" s="33"/>
      <c r="E51" s="21"/>
      <c r="F51" s="76"/>
      <c r="G51" s="76"/>
      <c r="H51" s="76"/>
      <c r="I51" s="75"/>
      <c r="J51" s="76"/>
      <c r="K51" s="76"/>
      <c r="L51" s="76"/>
      <c r="M51" s="75"/>
      <c r="N51" s="76"/>
      <c r="O51" s="76"/>
      <c r="P51" s="76"/>
      <c r="Q51" s="75"/>
      <c r="R51" s="76"/>
      <c r="S51" s="76"/>
      <c r="T51" s="76"/>
      <c r="U51" s="75"/>
      <c r="V51" s="76"/>
      <c r="W51" s="76"/>
      <c r="X51" s="75"/>
      <c r="Y51" s="76"/>
      <c r="Z51" s="76"/>
      <c r="AA51" s="76"/>
      <c r="AB51" s="75"/>
      <c r="AC51" s="76"/>
      <c r="AD51" s="71"/>
      <c r="AE51" s="75"/>
      <c r="AF51" s="75"/>
      <c r="AG51" s="76"/>
      <c r="AH51" s="76"/>
      <c r="AI51" s="71"/>
      <c r="AJ51" s="77"/>
      <c r="AK51" s="76"/>
      <c r="AL51" s="76"/>
      <c r="AM51" s="71"/>
      <c r="AN51" s="71"/>
      <c r="AO51" s="71"/>
      <c r="AP51" s="3"/>
      <c r="AQ51" s="30">
        <f t="shared" si="11"/>
        <v>0</v>
      </c>
      <c r="AR51" s="3">
        <f t="shared" si="12"/>
        <v>68</v>
      </c>
      <c r="AS51" s="31">
        <f t="shared" si="8"/>
        <v>0</v>
      </c>
    </row>
    <row r="52" spans="1:45" ht="12.75" customHeight="1">
      <c r="A52" s="97"/>
      <c r="B52" s="98" t="s">
        <v>144</v>
      </c>
      <c r="C52" s="68" t="s">
        <v>80</v>
      </c>
      <c r="D52" s="33"/>
      <c r="E52" s="21"/>
      <c r="F52" s="76"/>
      <c r="G52" s="76"/>
      <c r="H52" s="76"/>
      <c r="I52" s="75"/>
      <c r="J52" s="76"/>
      <c r="K52" s="76"/>
      <c r="L52" s="76"/>
      <c r="M52" s="75"/>
      <c r="N52" s="76"/>
      <c r="O52" s="76"/>
      <c r="P52" s="76"/>
      <c r="Q52" s="75"/>
      <c r="R52" s="76"/>
      <c r="S52" s="162" t="s">
        <v>145</v>
      </c>
      <c r="T52" s="76"/>
      <c r="U52" s="75"/>
      <c r="V52" s="76"/>
      <c r="W52" s="76"/>
      <c r="X52" s="75"/>
      <c r="Y52" s="76"/>
      <c r="Z52" s="76"/>
      <c r="AA52" s="76"/>
      <c r="AB52" s="75"/>
      <c r="AC52" s="76"/>
      <c r="AD52" s="71"/>
      <c r="AE52" s="75"/>
      <c r="AF52" s="75"/>
      <c r="AG52" s="76"/>
      <c r="AH52" s="76"/>
      <c r="AI52" s="71"/>
      <c r="AJ52" s="75"/>
      <c r="AK52" s="76"/>
      <c r="AL52" s="76"/>
      <c r="AM52" s="71"/>
      <c r="AN52" s="71"/>
      <c r="AO52" s="71"/>
      <c r="AP52" s="3"/>
      <c r="AQ52" s="30">
        <f t="shared" si="11"/>
        <v>1</v>
      </c>
      <c r="AR52" s="3">
        <f t="shared" si="12"/>
        <v>68</v>
      </c>
      <c r="AS52" s="31">
        <f t="shared" si="8"/>
        <v>1.4705882352941176E-2</v>
      </c>
    </row>
    <row r="53" spans="1:45" ht="12.75" customHeight="1">
      <c r="A53" s="97"/>
      <c r="B53" s="99"/>
      <c r="C53" s="68" t="s">
        <v>81</v>
      </c>
      <c r="D53" s="33"/>
      <c r="E53" s="21"/>
      <c r="F53" s="76"/>
      <c r="G53" s="76"/>
      <c r="H53" s="76"/>
      <c r="I53" s="75"/>
      <c r="J53" s="76"/>
      <c r="K53" s="76"/>
      <c r="L53" s="76"/>
      <c r="M53" s="75"/>
      <c r="N53" s="76"/>
      <c r="O53" s="76"/>
      <c r="P53" s="76"/>
      <c r="Q53" s="75"/>
      <c r="R53" s="76"/>
      <c r="S53" s="162" t="s">
        <v>145</v>
      </c>
      <c r="T53" s="76"/>
      <c r="U53" s="75"/>
      <c r="V53" s="76"/>
      <c r="W53" s="76"/>
      <c r="X53" s="75"/>
      <c r="Y53" s="76"/>
      <c r="Z53" s="76"/>
      <c r="AA53" s="76"/>
      <c r="AB53" s="75"/>
      <c r="AC53" s="76"/>
      <c r="AD53" s="71"/>
      <c r="AE53" s="75"/>
      <c r="AF53" s="75"/>
      <c r="AG53" s="76"/>
      <c r="AH53" s="76"/>
      <c r="AI53" s="71"/>
      <c r="AJ53" s="75"/>
      <c r="AK53" s="76"/>
      <c r="AL53" s="76"/>
      <c r="AM53" s="71"/>
      <c r="AN53" s="71"/>
      <c r="AO53" s="71"/>
      <c r="AP53" s="3"/>
      <c r="AQ53" s="30">
        <f t="shared" si="11"/>
        <v>1</v>
      </c>
      <c r="AR53" s="3">
        <f t="shared" si="12"/>
        <v>68</v>
      </c>
      <c r="AS53" s="31">
        <f t="shared" si="8"/>
        <v>1.4705882352941176E-2</v>
      </c>
    </row>
    <row r="54" spans="1:45" ht="12.75" customHeight="1">
      <c r="A54" s="97"/>
      <c r="B54" s="100"/>
      <c r="C54" s="68" t="s">
        <v>82</v>
      </c>
      <c r="D54" s="33"/>
      <c r="E54" s="21"/>
      <c r="F54" s="76"/>
      <c r="G54" s="76"/>
      <c r="H54" s="76"/>
      <c r="I54" s="75"/>
      <c r="J54" s="76"/>
      <c r="K54" s="76"/>
      <c r="L54" s="76"/>
      <c r="M54" s="75"/>
      <c r="N54" s="76"/>
      <c r="O54" s="76"/>
      <c r="P54" s="76"/>
      <c r="Q54" s="75"/>
      <c r="R54" s="76"/>
      <c r="S54" s="162" t="s">
        <v>145</v>
      </c>
      <c r="T54" s="76"/>
      <c r="U54" s="75"/>
      <c r="V54" s="76"/>
      <c r="W54" s="76"/>
      <c r="X54" s="75"/>
      <c r="Y54" s="76"/>
      <c r="Z54" s="76"/>
      <c r="AA54" s="76"/>
      <c r="AB54" s="75"/>
      <c r="AC54" s="76"/>
      <c r="AD54" s="71"/>
      <c r="AE54" s="75"/>
      <c r="AF54" s="75"/>
      <c r="AG54" s="76"/>
      <c r="AH54" s="76"/>
      <c r="AI54" s="71"/>
      <c r="AJ54" s="75"/>
      <c r="AK54" s="76"/>
      <c r="AL54" s="76"/>
      <c r="AM54" s="71"/>
      <c r="AN54" s="71"/>
      <c r="AO54" s="71"/>
      <c r="AP54" s="3"/>
      <c r="AQ54" s="30">
        <f t="shared" si="11"/>
        <v>1</v>
      </c>
      <c r="AR54" s="3">
        <f t="shared" si="12"/>
        <v>68</v>
      </c>
      <c r="AS54" s="31">
        <f t="shared" si="8"/>
        <v>1.4705882352941176E-2</v>
      </c>
    </row>
    <row r="55" spans="1:45" ht="12.75" customHeight="1">
      <c r="A55" s="97"/>
      <c r="B55" s="84" t="s">
        <v>74</v>
      </c>
      <c r="C55" s="68" t="s">
        <v>80</v>
      </c>
      <c r="D55" s="33"/>
      <c r="E55" s="21"/>
      <c r="F55" s="76"/>
      <c r="G55" s="76"/>
      <c r="H55" s="76"/>
      <c r="I55" s="75"/>
      <c r="J55" s="76"/>
      <c r="K55" s="76"/>
      <c r="L55" s="76"/>
      <c r="M55" s="75"/>
      <c r="N55" s="76"/>
      <c r="O55" s="76"/>
      <c r="P55" s="76"/>
      <c r="Q55" s="75"/>
      <c r="R55" s="76"/>
      <c r="S55" s="76"/>
      <c r="T55" s="76"/>
      <c r="U55" s="75"/>
      <c r="V55" s="76"/>
      <c r="W55" s="76"/>
      <c r="X55" s="75"/>
      <c r="Y55" s="76"/>
      <c r="Z55" s="76"/>
      <c r="AA55" s="71"/>
      <c r="AB55" s="75"/>
      <c r="AC55" s="76"/>
      <c r="AD55" s="76"/>
      <c r="AE55" s="75"/>
      <c r="AF55" s="75"/>
      <c r="AG55" s="76"/>
      <c r="AH55" s="76"/>
      <c r="AI55" s="76"/>
      <c r="AJ55" s="71"/>
      <c r="AK55" s="76"/>
      <c r="AL55" s="76"/>
      <c r="AM55" s="71"/>
      <c r="AN55" s="71"/>
      <c r="AO55" s="71"/>
      <c r="AP55" s="3"/>
      <c r="AQ55" s="30">
        <f t="shared" si="11"/>
        <v>0</v>
      </c>
      <c r="AR55" s="3">
        <f>34*1</f>
        <v>34</v>
      </c>
      <c r="AS55" s="31">
        <f t="shared" si="8"/>
        <v>0</v>
      </c>
    </row>
    <row r="56" spans="1:45">
      <c r="A56" s="97"/>
      <c r="B56" s="85"/>
      <c r="C56" s="68" t="s">
        <v>81</v>
      </c>
      <c r="D56" s="21"/>
      <c r="E56" s="4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1"/>
      <c r="AN56" s="71"/>
      <c r="AO56" s="71"/>
      <c r="AP56" s="3"/>
      <c r="AQ56" s="30">
        <f t="shared" si="11"/>
        <v>0</v>
      </c>
      <c r="AR56" s="3">
        <f t="shared" ref="AR56:AR63" si="13">34*1</f>
        <v>34</v>
      </c>
      <c r="AS56" s="31">
        <f t="shared" si="8"/>
        <v>0</v>
      </c>
    </row>
    <row r="57" spans="1:45" s="2" customFormat="1" ht="15" customHeight="1">
      <c r="A57" s="97"/>
      <c r="B57" s="86"/>
      <c r="C57" s="68" t="s">
        <v>82</v>
      </c>
      <c r="D57" s="34"/>
      <c r="E57" s="35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35"/>
      <c r="AQ57" s="30">
        <f t="shared" si="11"/>
        <v>0</v>
      </c>
      <c r="AR57" s="3">
        <f t="shared" si="13"/>
        <v>34</v>
      </c>
      <c r="AS57" s="31">
        <f t="shared" si="8"/>
        <v>0</v>
      </c>
    </row>
    <row r="58" spans="1:45" s="2" customFormat="1" ht="16.5" customHeight="1">
      <c r="A58" s="97"/>
      <c r="B58" s="84" t="s">
        <v>75</v>
      </c>
      <c r="C58" s="68" t="s">
        <v>80</v>
      </c>
      <c r="D58" s="32"/>
      <c r="E58" s="21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21"/>
      <c r="AQ58" s="30">
        <f t="shared" si="11"/>
        <v>0</v>
      </c>
      <c r="AR58" s="3">
        <f t="shared" si="13"/>
        <v>34</v>
      </c>
      <c r="AS58" s="31">
        <f t="shared" si="8"/>
        <v>0</v>
      </c>
    </row>
    <row r="59" spans="1:45" s="6" customFormat="1" ht="11.25" customHeight="1">
      <c r="A59" s="97"/>
      <c r="B59" s="85"/>
      <c r="C59" s="68" t="s">
        <v>81</v>
      </c>
      <c r="D59" s="32"/>
      <c r="E59" s="1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10"/>
      <c r="AQ59" s="30">
        <f t="shared" si="11"/>
        <v>0</v>
      </c>
      <c r="AR59" s="3">
        <f t="shared" si="13"/>
        <v>34</v>
      </c>
      <c r="AS59" s="31">
        <f t="shared" si="8"/>
        <v>0</v>
      </c>
    </row>
    <row r="60" spans="1:45" ht="12.75" customHeight="1">
      <c r="A60" s="97"/>
      <c r="B60" s="86"/>
      <c r="C60" s="68" t="s">
        <v>82</v>
      </c>
      <c r="D60" s="33"/>
      <c r="E60" s="21"/>
      <c r="F60" s="21"/>
      <c r="G60" s="4"/>
      <c r="H60" s="21"/>
      <c r="I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3"/>
      <c r="AN60" s="3"/>
      <c r="AO60" s="3"/>
      <c r="AP60" s="3"/>
      <c r="AQ60" s="30">
        <f t="shared" si="11"/>
        <v>0</v>
      </c>
      <c r="AR60" s="3">
        <f t="shared" si="13"/>
        <v>34</v>
      </c>
      <c r="AS60" s="31">
        <f t="shared" si="8"/>
        <v>0</v>
      </c>
    </row>
    <row r="61" spans="1:45">
      <c r="A61" s="97"/>
      <c r="B61" s="84" t="s">
        <v>76</v>
      </c>
      <c r="C61" s="68" t="s">
        <v>80</v>
      </c>
      <c r="D61" s="33"/>
      <c r="E61" s="21"/>
      <c r="F61" s="21"/>
      <c r="G61" s="21"/>
      <c r="H61" s="4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3"/>
      <c r="AN61" s="3"/>
      <c r="AO61" s="3"/>
      <c r="AP61" s="3"/>
      <c r="AQ61" s="30">
        <f t="shared" si="11"/>
        <v>0</v>
      </c>
      <c r="AR61" s="3">
        <f t="shared" si="13"/>
        <v>34</v>
      </c>
      <c r="AS61" s="31">
        <f t="shared" si="8"/>
        <v>0</v>
      </c>
    </row>
    <row r="62" spans="1:45">
      <c r="A62" s="97"/>
      <c r="B62" s="85"/>
      <c r="C62" s="68" t="s">
        <v>81</v>
      </c>
      <c r="D62" s="33"/>
      <c r="E62" s="21"/>
      <c r="F62" s="4"/>
      <c r="G62" s="4"/>
      <c r="I62" s="21"/>
      <c r="J62" s="4"/>
      <c r="K62" s="4"/>
      <c r="L62" s="4"/>
      <c r="M62" s="21"/>
      <c r="N62" s="4"/>
      <c r="O62" s="4"/>
      <c r="P62" s="4"/>
      <c r="Q62" s="21"/>
      <c r="R62" s="4"/>
      <c r="S62" s="4"/>
      <c r="T62" s="4"/>
      <c r="U62" s="21"/>
      <c r="V62" s="4"/>
      <c r="W62" s="4"/>
      <c r="X62" s="21"/>
      <c r="Y62" s="4"/>
      <c r="Z62" s="4"/>
      <c r="AA62" s="4"/>
      <c r="AB62" s="21"/>
      <c r="AC62" s="4"/>
      <c r="AD62" s="4"/>
      <c r="AE62" s="21"/>
      <c r="AF62" s="21"/>
      <c r="AG62" s="4"/>
      <c r="AH62" s="4"/>
      <c r="AI62" s="4"/>
      <c r="AJ62" s="21"/>
      <c r="AK62" s="4"/>
      <c r="AL62" s="4"/>
      <c r="AM62" s="3"/>
      <c r="AN62" s="3"/>
      <c r="AO62" s="3"/>
      <c r="AP62" s="3"/>
      <c r="AQ62" s="30">
        <f t="shared" si="11"/>
        <v>0</v>
      </c>
      <c r="AR62" s="3">
        <f t="shared" si="13"/>
        <v>34</v>
      </c>
      <c r="AS62" s="31">
        <f t="shared" si="8"/>
        <v>0</v>
      </c>
    </row>
    <row r="63" spans="1:45">
      <c r="A63" s="97"/>
      <c r="B63" s="86"/>
      <c r="C63" s="68" t="s">
        <v>82</v>
      </c>
      <c r="D63" s="33"/>
      <c r="E63" s="21"/>
      <c r="F63" s="4"/>
      <c r="H63" s="4"/>
      <c r="I63" s="21"/>
      <c r="J63" s="4"/>
      <c r="K63" s="4"/>
      <c r="L63" s="4"/>
      <c r="M63" s="21"/>
      <c r="N63" s="4"/>
      <c r="O63" s="4"/>
      <c r="P63" s="4"/>
      <c r="Q63" s="21"/>
      <c r="R63" s="4"/>
      <c r="S63" s="4"/>
      <c r="T63" s="4"/>
      <c r="U63" s="21"/>
      <c r="V63" s="4"/>
      <c r="W63" s="4"/>
      <c r="X63" s="21"/>
      <c r="Y63" s="4"/>
      <c r="Z63" s="4"/>
      <c r="AA63" s="4"/>
      <c r="AB63" s="21"/>
      <c r="AC63" s="4"/>
      <c r="AD63" s="4"/>
      <c r="AE63" s="21"/>
      <c r="AF63" s="21"/>
      <c r="AG63" s="4"/>
      <c r="AH63" s="4"/>
      <c r="AI63" s="4"/>
      <c r="AJ63" s="21"/>
      <c r="AK63" s="4"/>
      <c r="AL63" s="4"/>
      <c r="AM63" s="3"/>
      <c r="AN63" s="3"/>
      <c r="AO63" s="3"/>
      <c r="AP63" s="3"/>
      <c r="AQ63" s="30">
        <f t="shared" si="11"/>
        <v>0</v>
      </c>
      <c r="AR63" s="3">
        <f t="shared" si="13"/>
        <v>34</v>
      </c>
      <c r="AS63" s="31">
        <f t="shared" si="8"/>
        <v>0</v>
      </c>
    </row>
    <row r="64" spans="1:45">
      <c r="A64" s="97"/>
      <c r="B64" s="83" t="s">
        <v>77</v>
      </c>
      <c r="C64" s="68" t="s">
        <v>80</v>
      </c>
      <c r="D64" s="33"/>
      <c r="E64" s="21"/>
      <c r="F64" s="4"/>
      <c r="G64" s="4"/>
      <c r="I64" s="4"/>
      <c r="J64" s="4"/>
      <c r="K64" s="4"/>
      <c r="L64" s="4"/>
      <c r="M64" s="21"/>
      <c r="N64" s="4"/>
      <c r="O64" s="4"/>
      <c r="P64" s="4"/>
      <c r="Q64" s="21"/>
      <c r="R64" s="4"/>
      <c r="S64" s="4"/>
      <c r="T64" s="4"/>
      <c r="U64" s="21"/>
      <c r="V64" s="4"/>
      <c r="W64" s="4"/>
      <c r="X64" s="21"/>
      <c r="Y64" s="4"/>
      <c r="Z64" s="4"/>
      <c r="AA64" s="4"/>
      <c r="AB64" s="3"/>
      <c r="AC64" s="3"/>
      <c r="AD64" s="3"/>
      <c r="AE64" s="21"/>
      <c r="AF64" s="21"/>
      <c r="AG64" s="4"/>
      <c r="AH64" s="4"/>
      <c r="AI64" s="4"/>
      <c r="AJ64" s="21"/>
      <c r="AK64" s="4"/>
      <c r="AL64" s="4"/>
      <c r="AM64" s="3"/>
      <c r="AN64" s="3"/>
      <c r="AO64" s="3"/>
      <c r="AP64" s="3"/>
      <c r="AQ64" s="30">
        <f t="shared" si="11"/>
        <v>0</v>
      </c>
      <c r="AR64" s="3">
        <f>34*2</f>
        <v>68</v>
      </c>
      <c r="AS64" s="31">
        <f t="shared" si="8"/>
        <v>0</v>
      </c>
    </row>
    <row r="65" spans="1:45" ht="12.75" customHeight="1">
      <c r="A65" s="97"/>
      <c r="B65" s="83"/>
      <c r="C65" s="68" t="s">
        <v>81</v>
      </c>
      <c r="D65" s="33"/>
      <c r="E65" s="21"/>
      <c r="F65" s="4"/>
      <c r="G65" s="4"/>
      <c r="H65" s="4"/>
      <c r="I65" s="21"/>
      <c r="J65" s="4"/>
      <c r="K65" s="4"/>
      <c r="L65" s="4"/>
      <c r="M65" s="21"/>
      <c r="N65" s="4"/>
      <c r="O65" s="4"/>
      <c r="P65" s="4"/>
      <c r="Q65" s="21"/>
      <c r="R65" s="4"/>
      <c r="S65" s="4"/>
      <c r="T65" s="4"/>
      <c r="U65" s="21"/>
      <c r="V65" s="4"/>
      <c r="W65" s="4"/>
      <c r="X65" s="21"/>
      <c r="Y65" s="4"/>
      <c r="Z65" s="4"/>
      <c r="AA65" s="4"/>
      <c r="AB65" s="4"/>
      <c r="AC65" s="4"/>
      <c r="AD65" s="21"/>
      <c r="AE65" s="21"/>
      <c r="AF65" s="21"/>
      <c r="AG65" s="21"/>
      <c r="AH65" s="3"/>
      <c r="AI65" s="3"/>
      <c r="AJ65" s="3"/>
      <c r="AK65" s="4"/>
      <c r="AL65" s="4"/>
      <c r="AM65" s="3"/>
      <c r="AN65" s="3"/>
      <c r="AO65" s="3"/>
      <c r="AP65" s="3"/>
      <c r="AQ65" s="30">
        <f t="shared" si="11"/>
        <v>0</v>
      </c>
      <c r="AR65" s="3">
        <f t="shared" ref="AR65:AR66" si="14">34*2</f>
        <v>68</v>
      </c>
      <c r="AS65" s="31">
        <f t="shared" si="8"/>
        <v>0</v>
      </c>
    </row>
    <row r="66" spans="1:45">
      <c r="A66" s="97"/>
      <c r="B66" s="83"/>
      <c r="C66" s="68" t="s">
        <v>82</v>
      </c>
      <c r="D66" s="33"/>
      <c r="E66" s="21"/>
      <c r="F66" s="4"/>
      <c r="G66" s="4"/>
      <c r="H66" s="4"/>
      <c r="I66" s="21"/>
      <c r="J66" s="4"/>
      <c r="K66" s="4"/>
      <c r="L66" s="4"/>
      <c r="M66" s="21"/>
      <c r="N66" s="4"/>
      <c r="O66" s="4"/>
      <c r="P66" s="4"/>
      <c r="Q66" s="21"/>
      <c r="R66" s="4"/>
      <c r="S66" s="4"/>
      <c r="T66" s="4"/>
      <c r="U66" s="21"/>
      <c r="V66" s="4"/>
      <c r="W66" s="4"/>
      <c r="X66" s="21"/>
      <c r="Y66" s="4"/>
      <c r="Z66" s="4"/>
      <c r="AA66" s="4"/>
      <c r="AB66" s="4"/>
      <c r="AC66" s="4"/>
      <c r="AD66" s="21"/>
      <c r="AE66" s="21"/>
      <c r="AF66" s="21"/>
      <c r="AG66" s="21"/>
      <c r="AH66" s="3"/>
      <c r="AI66" s="3"/>
      <c r="AJ66" s="3"/>
      <c r="AK66" s="4"/>
      <c r="AL66" s="4"/>
      <c r="AM66" s="3"/>
      <c r="AN66" s="3"/>
      <c r="AO66" s="3"/>
      <c r="AP66" s="3"/>
      <c r="AQ66" s="30">
        <f t="shared" si="11"/>
        <v>0</v>
      </c>
      <c r="AR66" s="3">
        <f t="shared" si="14"/>
        <v>68</v>
      </c>
      <c r="AS66" s="31">
        <f t="shared" si="8"/>
        <v>0</v>
      </c>
    </row>
    <row r="67" spans="1:45" ht="27" customHeight="1">
      <c r="A67" s="48"/>
      <c r="B67" s="49"/>
      <c r="C67" s="49"/>
      <c r="D67" s="49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8"/>
      <c r="AN67" s="48"/>
      <c r="AO67" s="48"/>
      <c r="AP67" s="48"/>
      <c r="AQ67" s="48"/>
      <c r="AR67" s="48"/>
      <c r="AS67" s="48"/>
    </row>
    <row r="68" spans="1:45" ht="114" customHeight="1">
      <c r="A68" s="105" t="s">
        <v>83</v>
      </c>
      <c r="B68" s="105"/>
      <c r="C68" s="105"/>
      <c r="D68" s="105"/>
      <c r="E68" s="102" t="s">
        <v>140</v>
      </c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4"/>
      <c r="AQ68" s="110" t="s">
        <v>49</v>
      </c>
      <c r="AR68" s="110" t="s">
        <v>50</v>
      </c>
      <c r="AS68" s="135" t="s">
        <v>51</v>
      </c>
    </row>
    <row r="69" spans="1:45" s="2" customFormat="1">
      <c r="A69" s="87" t="s">
        <v>52</v>
      </c>
      <c r="B69" s="89"/>
      <c r="C69" s="84" t="s">
        <v>53</v>
      </c>
      <c r="D69" s="20" t="s">
        <v>54</v>
      </c>
      <c r="E69" s="83" t="s">
        <v>55</v>
      </c>
      <c r="F69" s="83"/>
      <c r="G69" s="83"/>
      <c r="H69" s="83"/>
      <c r="I69" s="83" t="s">
        <v>56</v>
      </c>
      <c r="J69" s="83"/>
      <c r="K69" s="83"/>
      <c r="L69" s="83"/>
      <c r="M69" s="83" t="s">
        <v>57</v>
      </c>
      <c r="N69" s="83"/>
      <c r="O69" s="83"/>
      <c r="P69" s="83"/>
      <c r="Q69" s="83" t="s">
        <v>58</v>
      </c>
      <c r="R69" s="83"/>
      <c r="S69" s="83"/>
      <c r="T69" s="83"/>
      <c r="U69" s="83" t="s">
        <v>59</v>
      </c>
      <c r="V69" s="83"/>
      <c r="W69" s="83"/>
      <c r="X69" s="83" t="s">
        <v>60</v>
      </c>
      <c r="Y69" s="83"/>
      <c r="Z69" s="83"/>
      <c r="AA69" s="83"/>
      <c r="AB69" s="83" t="s">
        <v>61</v>
      </c>
      <c r="AC69" s="83"/>
      <c r="AD69" s="83"/>
      <c r="AE69" s="83" t="s">
        <v>62</v>
      </c>
      <c r="AF69" s="83"/>
      <c r="AG69" s="83"/>
      <c r="AH69" s="83"/>
      <c r="AI69" s="83"/>
      <c r="AJ69" s="83" t="s">
        <v>63</v>
      </c>
      <c r="AK69" s="83"/>
      <c r="AL69" s="83"/>
      <c r="AM69" s="83" t="s">
        <v>64</v>
      </c>
      <c r="AN69" s="83"/>
      <c r="AO69" s="83"/>
      <c r="AP69" s="83"/>
      <c r="AQ69" s="110"/>
      <c r="AR69" s="110"/>
      <c r="AS69" s="135"/>
    </row>
    <row r="70" spans="1:45" s="2" customFormat="1" ht="16.5" customHeight="1">
      <c r="A70" s="90"/>
      <c r="B70" s="92"/>
      <c r="C70" s="86"/>
      <c r="D70" s="20" t="s">
        <v>65</v>
      </c>
      <c r="E70" s="5">
        <v>1</v>
      </c>
      <c r="F70" s="5">
        <v>2</v>
      </c>
      <c r="G70" s="5">
        <v>3</v>
      </c>
      <c r="H70" s="5">
        <v>4</v>
      </c>
      <c r="I70" s="5">
        <v>5</v>
      </c>
      <c r="J70" s="5">
        <v>6</v>
      </c>
      <c r="K70" s="5">
        <v>7</v>
      </c>
      <c r="L70" s="5">
        <v>8</v>
      </c>
      <c r="M70" s="5">
        <v>9</v>
      </c>
      <c r="N70" s="5">
        <v>10</v>
      </c>
      <c r="O70" s="5">
        <v>11</v>
      </c>
      <c r="P70" s="5">
        <v>12</v>
      </c>
      <c r="Q70" s="5">
        <v>13</v>
      </c>
      <c r="R70" s="5">
        <v>14</v>
      </c>
      <c r="S70" s="5">
        <v>15</v>
      </c>
      <c r="T70" s="5">
        <v>16</v>
      </c>
      <c r="U70" s="5">
        <v>17</v>
      </c>
      <c r="V70" s="5">
        <v>18</v>
      </c>
      <c r="W70" s="5">
        <v>19</v>
      </c>
      <c r="X70" s="5">
        <v>20</v>
      </c>
      <c r="Y70" s="5">
        <v>21</v>
      </c>
      <c r="Z70" s="5">
        <v>22</v>
      </c>
      <c r="AA70" s="5">
        <v>23</v>
      </c>
      <c r="AB70" s="5">
        <v>24</v>
      </c>
      <c r="AC70" s="5">
        <v>25</v>
      </c>
      <c r="AD70" s="5">
        <v>26</v>
      </c>
      <c r="AE70" s="5">
        <v>27</v>
      </c>
      <c r="AF70" s="5">
        <v>28</v>
      </c>
      <c r="AG70" s="5">
        <v>29</v>
      </c>
      <c r="AH70" s="5">
        <v>30</v>
      </c>
      <c r="AI70" s="5">
        <v>31</v>
      </c>
      <c r="AJ70" s="5">
        <v>32</v>
      </c>
      <c r="AK70" s="5">
        <v>33</v>
      </c>
      <c r="AL70" s="5">
        <v>34</v>
      </c>
      <c r="AM70" s="5">
        <v>35</v>
      </c>
      <c r="AN70" s="5">
        <v>36</v>
      </c>
      <c r="AO70" s="5">
        <v>37</v>
      </c>
      <c r="AP70" s="5">
        <v>38</v>
      </c>
      <c r="AQ70" s="110"/>
      <c r="AR70" s="110"/>
      <c r="AS70" s="135"/>
    </row>
    <row r="71" spans="1:45" s="6" customFormat="1" ht="11.25" customHeight="1">
      <c r="A71" s="96" t="s">
        <v>79</v>
      </c>
      <c r="B71" s="84" t="s">
        <v>67</v>
      </c>
      <c r="C71" s="68" t="s">
        <v>84</v>
      </c>
      <c r="D71" s="33"/>
      <c r="E71" s="21"/>
      <c r="F71" s="71"/>
      <c r="G71" s="71"/>
      <c r="H71" s="159" t="s">
        <v>145</v>
      </c>
      <c r="I71" s="71"/>
      <c r="J71" s="71"/>
      <c r="K71" s="71"/>
      <c r="L71" s="71"/>
      <c r="M71" s="71"/>
      <c r="N71" s="71"/>
      <c r="O71" s="71"/>
      <c r="P71" s="71"/>
      <c r="Q71" s="75"/>
      <c r="R71" s="75"/>
      <c r="S71" s="76"/>
      <c r="T71" s="160" t="s">
        <v>145</v>
      </c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6"/>
      <c r="AI71" s="75"/>
      <c r="AJ71" s="75"/>
      <c r="AK71" s="75"/>
      <c r="AL71" s="75"/>
      <c r="AM71" s="71"/>
      <c r="AN71" s="3"/>
      <c r="AO71" s="3"/>
      <c r="AP71" s="3"/>
      <c r="AQ71" s="30">
        <f>COUNTA(E71:AP71)</f>
        <v>2</v>
      </c>
      <c r="AR71" s="3">
        <f>34*5</f>
        <v>170</v>
      </c>
      <c r="AS71" s="31">
        <f>AQ71/AR71</f>
        <v>1.1764705882352941E-2</v>
      </c>
    </row>
    <row r="72" spans="1:45" s="6" customFormat="1" ht="15" customHeight="1">
      <c r="A72" s="97"/>
      <c r="B72" s="85"/>
      <c r="C72" s="68" t="s">
        <v>85</v>
      </c>
      <c r="D72" s="33"/>
      <c r="E72" s="21"/>
      <c r="F72" s="71"/>
      <c r="G72" s="71"/>
      <c r="H72" s="159" t="s">
        <v>145</v>
      </c>
      <c r="I72" s="71"/>
      <c r="J72" s="71"/>
      <c r="K72" s="71"/>
      <c r="L72" s="71"/>
      <c r="M72" s="71"/>
      <c r="N72" s="71"/>
      <c r="O72" s="71"/>
      <c r="P72" s="71"/>
      <c r="Q72" s="76"/>
      <c r="R72" s="75"/>
      <c r="S72" s="76"/>
      <c r="T72" s="160" t="s">
        <v>145</v>
      </c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6"/>
      <c r="AI72" s="75"/>
      <c r="AJ72" s="75"/>
      <c r="AK72" s="75"/>
      <c r="AL72" s="75"/>
      <c r="AM72" s="71"/>
      <c r="AN72" s="3"/>
      <c r="AO72" s="3"/>
      <c r="AP72" s="3"/>
      <c r="AQ72" s="30">
        <f>COUNTA(E72:AP72)</f>
        <v>2</v>
      </c>
      <c r="AR72" s="3">
        <f t="shared" ref="AR72:AR73" si="15">34*5</f>
        <v>170</v>
      </c>
      <c r="AS72" s="31">
        <f t="shared" ref="AS72:AS97" si="16">AQ72/AR72</f>
        <v>1.1764705882352941E-2</v>
      </c>
    </row>
    <row r="73" spans="1:45" s="6" customFormat="1" ht="12.75" customHeight="1">
      <c r="A73" s="97"/>
      <c r="B73" s="86"/>
      <c r="C73" s="68" t="s">
        <v>86</v>
      </c>
      <c r="D73" s="33"/>
      <c r="E73" s="21"/>
      <c r="F73" s="71"/>
      <c r="G73" s="71"/>
      <c r="H73" s="159" t="s">
        <v>145</v>
      </c>
      <c r="I73" s="71"/>
      <c r="J73" s="71"/>
      <c r="K73" s="71"/>
      <c r="L73" s="71"/>
      <c r="M73" s="71"/>
      <c r="N73" s="71"/>
      <c r="O73" s="71"/>
      <c r="P73" s="71"/>
      <c r="Q73" s="75"/>
      <c r="R73" s="76"/>
      <c r="S73" s="76"/>
      <c r="T73" s="160" t="s">
        <v>145</v>
      </c>
      <c r="U73" s="75"/>
      <c r="V73" s="76"/>
      <c r="W73" s="76"/>
      <c r="X73" s="75"/>
      <c r="Y73" s="76"/>
      <c r="Z73" s="76"/>
      <c r="AA73" s="76"/>
      <c r="AB73" s="75"/>
      <c r="AC73" s="76"/>
      <c r="AD73" s="76"/>
      <c r="AE73" s="75"/>
      <c r="AF73" s="75"/>
      <c r="AG73" s="76"/>
      <c r="AH73" s="76"/>
      <c r="AI73" s="76"/>
      <c r="AJ73" s="75"/>
      <c r="AK73" s="76"/>
      <c r="AL73" s="76"/>
      <c r="AM73" s="71"/>
      <c r="AN73" s="3"/>
      <c r="AO73" s="3"/>
      <c r="AP73" s="3"/>
      <c r="AQ73" s="30">
        <f t="shared" ref="AQ73:AQ75" si="17">COUNTA(E73:AP73)</f>
        <v>2</v>
      </c>
      <c r="AR73" s="3">
        <f t="shared" si="15"/>
        <v>170</v>
      </c>
      <c r="AS73" s="31">
        <f t="shared" si="16"/>
        <v>1.1764705882352941E-2</v>
      </c>
    </row>
    <row r="74" spans="1:45" s="6" customFormat="1" ht="15" customHeight="1">
      <c r="A74" s="97"/>
      <c r="B74" s="84" t="s">
        <v>71</v>
      </c>
      <c r="C74" s="68" t="s">
        <v>84</v>
      </c>
      <c r="D74" s="33"/>
      <c r="E74" s="21"/>
      <c r="F74" s="71"/>
      <c r="G74" s="163" t="s">
        <v>145</v>
      </c>
      <c r="H74" s="71" t="s">
        <v>148</v>
      </c>
      <c r="I74" s="71"/>
      <c r="J74" s="77"/>
      <c r="K74" s="159" t="s">
        <v>145</v>
      </c>
      <c r="L74" s="71"/>
      <c r="M74" s="71"/>
      <c r="N74" s="71"/>
      <c r="O74" s="71"/>
      <c r="P74" s="71"/>
      <c r="Q74" s="75"/>
      <c r="R74" s="76"/>
      <c r="S74" s="76"/>
      <c r="T74" s="160" t="s">
        <v>145</v>
      </c>
      <c r="U74" s="75"/>
      <c r="V74" s="76"/>
      <c r="W74" s="76"/>
      <c r="X74" s="76"/>
      <c r="Y74" s="76"/>
      <c r="Z74" s="76"/>
      <c r="AA74" s="76"/>
      <c r="AB74" s="75"/>
      <c r="AC74" s="76"/>
      <c r="AD74" s="76"/>
      <c r="AE74" s="75"/>
      <c r="AF74" s="75"/>
      <c r="AG74" s="76"/>
      <c r="AH74" s="76"/>
      <c r="AI74" s="76"/>
      <c r="AJ74" s="75"/>
      <c r="AK74" s="76"/>
      <c r="AL74" s="76"/>
      <c r="AM74" s="71"/>
      <c r="AN74" s="3"/>
      <c r="AO74" s="3"/>
      <c r="AP74" s="3"/>
      <c r="AQ74" s="30">
        <f t="shared" si="17"/>
        <v>4</v>
      </c>
      <c r="AR74" s="3">
        <f>34*4</f>
        <v>136</v>
      </c>
      <c r="AS74" s="31">
        <f t="shared" si="16"/>
        <v>2.9411764705882353E-2</v>
      </c>
    </row>
    <row r="75" spans="1:45" s="6" customFormat="1" ht="15" customHeight="1">
      <c r="A75" s="97"/>
      <c r="B75" s="85"/>
      <c r="C75" s="68" t="s">
        <v>85</v>
      </c>
      <c r="D75" s="33"/>
      <c r="E75" s="21"/>
      <c r="F75" s="76"/>
      <c r="G75" s="163" t="s">
        <v>145</v>
      </c>
      <c r="H75" s="71" t="s">
        <v>148</v>
      </c>
      <c r="I75" s="76"/>
      <c r="J75" s="77"/>
      <c r="K75" s="159" t="s">
        <v>145</v>
      </c>
      <c r="L75" s="76"/>
      <c r="M75" s="75"/>
      <c r="N75" s="76"/>
      <c r="O75" s="76"/>
      <c r="P75" s="76"/>
      <c r="Q75" s="75"/>
      <c r="R75" s="76"/>
      <c r="S75" s="76"/>
      <c r="T75" s="160" t="s">
        <v>145</v>
      </c>
      <c r="U75" s="75"/>
      <c r="V75" s="76"/>
      <c r="W75" s="76"/>
      <c r="X75" s="76"/>
      <c r="Y75" s="76"/>
      <c r="Z75" s="76"/>
      <c r="AA75" s="76"/>
      <c r="AB75" s="71"/>
      <c r="AC75" s="76"/>
      <c r="AD75" s="76"/>
      <c r="AE75" s="75"/>
      <c r="AF75" s="75"/>
      <c r="AG75" s="76"/>
      <c r="AH75" s="76"/>
      <c r="AI75" s="76"/>
      <c r="AJ75" s="75"/>
      <c r="AK75" s="76"/>
      <c r="AL75" s="76"/>
      <c r="AM75" s="71"/>
      <c r="AN75" s="3"/>
      <c r="AO75" s="3"/>
      <c r="AP75" s="3"/>
      <c r="AQ75" s="30">
        <f t="shared" si="17"/>
        <v>4</v>
      </c>
      <c r="AR75" s="3">
        <f t="shared" ref="AR75:AR79" si="18">34*4</f>
        <v>136</v>
      </c>
      <c r="AS75" s="31">
        <f t="shared" si="16"/>
        <v>2.9411764705882353E-2</v>
      </c>
    </row>
    <row r="76" spans="1:45" s="6" customFormat="1" ht="15" customHeight="1">
      <c r="A76" s="97"/>
      <c r="B76" s="86"/>
      <c r="C76" s="68" t="s">
        <v>86</v>
      </c>
      <c r="D76" s="33"/>
      <c r="E76" s="21"/>
      <c r="F76" s="75"/>
      <c r="G76" s="163" t="s">
        <v>145</v>
      </c>
      <c r="H76" s="71" t="s">
        <v>148</v>
      </c>
      <c r="I76" s="75"/>
      <c r="J76" s="77"/>
      <c r="K76" s="159" t="s">
        <v>145</v>
      </c>
      <c r="L76" s="75"/>
      <c r="M76" s="75"/>
      <c r="N76" s="75"/>
      <c r="O76" s="75"/>
      <c r="P76" s="75"/>
      <c r="Q76" s="75"/>
      <c r="R76" s="76"/>
      <c r="S76" s="76"/>
      <c r="T76" s="160" t="s">
        <v>145</v>
      </c>
      <c r="U76" s="75"/>
      <c r="V76" s="76"/>
      <c r="W76" s="76"/>
      <c r="X76" s="76"/>
      <c r="Y76" s="76"/>
      <c r="Z76" s="76"/>
      <c r="AA76" s="76"/>
      <c r="AB76" s="76"/>
      <c r="AC76" s="76"/>
      <c r="AD76" s="76"/>
      <c r="AE76" s="75"/>
      <c r="AF76" s="75"/>
      <c r="AG76" s="75"/>
      <c r="AH76" s="76"/>
      <c r="AI76" s="71"/>
      <c r="AJ76" s="71"/>
      <c r="AK76" s="76"/>
      <c r="AL76" s="76"/>
      <c r="AM76" s="71"/>
      <c r="AN76" s="3"/>
      <c r="AO76" s="3"/>
      <c r="AP76" s="3"/>
      <c r="AQ76" s="30">
        <f>COUNTA(E76:AP76)</f>
        <v>4</v>
      </c>
      <c r="AR76" s="3">
        <f t="shared" si="18"/>
        <v>136</v>
      </c>
      <c r="AS76" s="31">
        <f t="shared" si="16"/>
        <v>2.9411764705882353E-2</v>
      </c>
    </row>
    <row r="77" spans="1:45" s="6" customFormat="1">
      <c r="A77" s="97"/>
      <c r="B77" s="84" t="s">
        <v>72</v>
      </c>
      <c r="C77" s="68" t="s">
        <v>84</v>
      </c>
      <c r="D77" s="33"/>
      <c r="E77" s="21"/>
      <c r="F77" s="75"/>
      <c r="G77" s="75"/>
      <c r="H77" s="76"/>
      <c r="I77" s="78"/>
      <c r="J77" s="75"/>
      <c r="K77" s="75"/>
      <c r="L77" s="76"/>
      <c r="M77" s="75"/>
      <c r="N77" s="75"/>
      <c r="O77" s="75"/>
      <c r="P77" s="160" t="s">
        <v>145</v>
      </c>
      <c r="Q77" s="75"/>
      <c r="R77" s="76"/>
      <c r="S77" s="162" t="s">
        <v>145</v>
      </c>
      <c r="T77" s="76"/>
      <c r="U77" s="75"/>
      <c r="V77" s="76"/>
      <c r="W77" s="76"/>
      <c r="X77" s="75"/>
      <c r="Y77" s="76"/>
      <c r="Z77" s="76"/>
      <c r="AA77" s="76"/>
      <c r="AB77" s="76"/>
      <c r="AC77" s="76"/>
      <c r="AD77" s="76"/>
      <c r="AE77" s="75"/>
      <c r="AF77" s="75"/>
      <c r="AG77" s="76"/>
      <c r="AH77" s="71"/>
      <c r="AI77" s="71"/>
      <c r="AJ77" s="77"/>
      <c r="AK77" s="76"/>
      <c r="AL77" s="76"/>
      <c r="AM77" s="71"/>
      <c r="AN77" s="3"/>
      <c r="AO77" s="3"/>
      <c r="AP77" s="3"/>
      <c r="AQ77" s="30">
        <f>COUNTA(E77:AP77)</f>
        <v>2</v>
      </c>
      <c r="AR77" s="3">
        <f t="shared" si="18"/>
        <v>136</v>
      </c>
      <c r="AS77" s="31">
        <f t="shared" si="16"/>
        <v>1.4705882352941176E-2</v>
      </c>
    </row>
    <row r="78" spans="1:45" ht="12.75" customHeight="1">
      <c r="A78" s="97"/>
      <c r="B78" s="85"/>
      <c r="C78" s="68" t="s">
        <v>85</v>
      </c>
      <c r="D78" s="33"/>
      <c r="E78" s="21"/>
      <c r="F78" s="76"/>
      <c r="G78" s="76"/>
      <c r="H78" s="76"/>
      <c r="I78" s="75"/>
      <c r="J78" s="76"/>
      <c r="K78" s="76"/>
      <c r="L78" s="76"/>
      <c r="M78" s="75"/>
      <c r="N78" s="76"/>
      <c r="O78" s="76"/>
      <c r="P78" s="160" t="s">
        <v>145</v>
      </c>
      <c r="Q78" s="75"/>
      <c r="R78" s="76"/>
      <c r="S78" s="162" t="s">
        <v>145</v>
      </c>
      <c r="T78" s="76"/>
      <c r="U78" s="75"/>
      <c r="V78" s="76"/>
      <c r="W78" s="76"/>
      <c r="X78" s="75"/>
      <c r="Y78" s="76"/>
      <c r="Z78" s="76"/>
      <c r="AA78" s="76"/>
      <c r="AB78" s="76"/>
      <c r="AC78" s="76"/>
      <c r="AD78" s="76"/>
      <c r="AE78" s="75"/>
      <c r="AF78" s="75"/>
      <c r="AG78" s="76"/>
      <c r="AH78" s="71"/>
      <c r="AI78" s="71"/>
      <c r="AJ78" s="77"/>
      <c r="AK78" s="76"/>
      <c r="AL78" s="76"/>
      <c r="AM78" s="71"/>
      <c r="AN78" s="3"/>
      <c r="AO78" s="3"/>
      <c r="AP78" s="3"/>
      <c r="AQ78" s="30">
        <f t="shared" ref="AQ78:AQ97" si="19">COUNTA(E78:AP78)</f>
        <v>2</v>
      </c>
      <c r="AR78" s="3">
        <f t="shared" si="18"/>
        <v>136</v>
      </c>
      <c r="AS78" s="31">
        <f t="shared" si="16"/>
        <v>1.4705882352941176E-2</v>
      </c>
    </row>
    <row r="79" spans="1:45" ht="12.75" customHeight="1">
      <c r="A79" s="97"/>
      <c r="B79" s="86"/>
      <c r="C79" s="68" t="s">
        <v>86</v>
      </c>
      <c r="D79" s="33"/>
      <c r="E79" s="21"/>
      <c r="F79" s="76"/>
      <c r="G79" s="78"/>
      <c r="H79" s="76"/>
      <c r="I79" s="75"/>
      <c r="J79" s="76"/>
      <c r="K79" s="76"/>
      <c r="L79" s="76"/>
      <c r="M79" s="75"/>
      <c r="N79" s="76"/>
      <c r="O79" s="76"/>
      <c r="P79" s="160" t="s">
        <v>145</v>
      </c>
      <c r="Q79" s="75"/>
      <c r="R79" s="76"/>
      <c r="S79" s="162" t="s">
        <v>145</v>
      </c>
      <c r="T79" s="76"/>
      <c r="U79" s="75"/>
      <c r="V79" s="76"/>
      <c r="W79" s="76"/>
      <c r="X79" s="75"/>
      <c r="Y79" s="76"/>
      <c r="Z79" s="76"/>
      <c r="AA79" s="76"/>
      <c r="AB79" s="76"/>
      <c r="AC79" s="76"/>
      <c r="AD79" s="76"/>
      <c r="AE79" s="75"/>
      <c r="AF79" s="75"/>
      <c r="AG79" s="76"/>
      <c r="AH79" s="71"/>
      <c r="AI79" s="71"/>
      <c r="AJ79" s="77"/>
      <c r="AK79" s="76"/>
      <c r="AL79" s="76"/>
      <c r="AM79" s="71"/>
      <c r="AN79" s="3"/>
      <c r="AO79" s="3"/>
      <c r="AP79" s="3"/>
      <c r="AQ79" s="30">
        <f t="shared" si="19"/>
        <v>2</v>
      </c>
      <c r="AR79" s="3">
        <f t="shared" si="18"/>
        <v>136</v>
      </c>
      <c r="AS79" s="31">
        <f t="shared" si="16"/>
        <v>1.4705882352941176E-2</v>
      </c>
    </row>
    <row r="80" spans="1:45" ht="12.75" customHeight="1">
      <c r="A80" s="97"/>
      <c r="B80" s="84" t="s">
        <v>73</v>
      </c>
      <c r="C80" s="68" t="s">
        <v>84</v>
      </c>
      <c r="D80" s="33"/>
      <c r="E80" s="21"/>
      <c r="F80" s="76"/>
      <c r="G80" s="76"/>
      <c r="H80" s="76"/>
      <c r="I80" s="75"/>
      <c r="J80" s="76"/>
      <c r="K80" s="76"/>
      <c r="L80" s="162" t="s">
        <v>145</v>
      </c>
      <c r="M80" s="75"/>
      <c r="N80" s="76"/>
      <c r="O80" s="76"/>
      <c r="P80" s="76"/>
      <c r="Q80" s="76"/>
      <c r="R80" s="76"/>
      <c r="S80" s="76"/>
      <c r="T80" s="162" t="s">
        <v>145</v>
      </c>
      <c r="U80" s="75"/>
      <c r="V80" s="76"/>
      <c r="W80" s="76"/>
      <c r="X80" s="75"/>
      <c r="Y80" s="76"/>
      <c r="Z80" s="76"/>
      <c r="AA80" s="76"/>
      <c r="AB80" s="76"/>
      <c r="AC80" s="76"/>
      <c r="AD80" s="76"/>
      <c r="AE80" s="75"/>
      <c r="AF80" s="75"/>
      <c r="AG80" s="71"/>
      <c r="AH80" s="71"/>
      <c r="AI80" s="71"/>
      <c r="AJ80" s="71"/>
      <c r="AK80" s="76"/>
      <c r="AL80" s="76"/>
      <c r="AM80" s="71"/>
      <c r="AN80" s="3"/>
      <c r="AO80" s="3"/>
      <c r="AP80" s="3"/>
      <c r="AQ80" s="30">
        <f t="shared" si="19"/>
        <v>2</v>
      </c>
      <c r="AR80" s="3">
        <f>34*2</f>
        <v>68</v>
      </c>
      <c r="AS80" s="31">
        <f t="shared" si="16"/>
        <v>2.9411764705882353E-2</v>
      </c>
    </row>
    <row r="81" spans="1:45" ht="12.75" customHeight="1">
      <c r="A81" s="97"/>
      <c r="B81" s="85"/>
      <c r="C81" s="68" t="s">
        <v>85</v>
      </c>
      <c r="D81" s="33"/>
      <c r="E81" s="21"/>
      <c r="F81" s="76"/>
      <c r="G81" s="76"/>
      <c r="H81" s="76"/>
      <c r="I81" s="75"/>
      <c r="J81" s="76"/>
      <c r="K81" s="76"/>
      <c r="L81" s="162" t="s">
        <v>145</v>
      </c>
      <c r="M81" s="75"/>
      <c r="N81" s="76"/>
      <c r="O81" s="76"/>
      <c r="P81" s="76"/>
      <c r="Q81" s="75"/>
      <c r="R81" s="76"/>
      <c r="S81" s="76"/>
      <c r="T81" s="162" t="s">
        <v>145</v>
      </c>
      <c r="U81" s="75"/>
      <c r="V81" s="76"/>
      <c r="W81" s="76"/>
      <c r="X81" s="75"/>
      <c r="Y81" s="76"/>
      <c r="Z81" s="76"/>
      <c r="AA81" s="76"/>
      <c r="AB81" s="75"/>
      <c r="AC81" s="76"/>
      <c r="AD81" s="71"/>
      <c r="AE81" s="75"/>
      <c r="AF81" s="75"/>
      <c r="AG81" s="76"/>
      <c r="AH81" s="76"/>
      <c r="AI81" s="71"/>
      <c r="AJ81" s="75"/>
      <c r="AK81" s="76"/>
      <c r="AL81" s="76"/>
      <c r="AM81" s="71"/>
      <c r="AN81" s="3"/>
      <c r="AO81" s="3"/>
      <c r="AP81" s="3"/>
      <c r="AQ81" s="30">
        <f t="shared" si="19"/>
        <v>2</v>
      </c>
      <c r="AR81" s="3">
        <f t="shared" ref="AR81:AR85" si="20">34*2</f>
        <v>68</v>
      </c>
      <c r="AS81" s="31">
        <f t="shared" si="16"/>
        <v>2.9411764705882353E-2</v>
      </c>
    </row>
    <row r="82" spans="1:45" ht="12.75" customHeight="1">
      <c r="A82" s="97"/>
      <c r="B82" s="86"/>
      <c r="C82" s="68" t="s">
        <v>86</v>
      </c>
      <c r="D82" s="33"/>
      <c r="E82" s="21"/>
      <c r="F82" s="76"/>
      <c r="G82" s="76"/>
      <c r="H82" s="76"/>
      <c r="I82" s="75"/>
      <c r="J82" s="76"/>
      <c r="K82" s="76"/>
      <c r="L82" s="162" t="s">
        <v>145</v>
      </c>
      <c r="M82" s="75"/>
      <c r="N82" s="76"/>
      <c r="O82" s="76"/>
      <c r="P82" s="76"/>
      <c r="Q82" s="75"/>
      <c r="R82" s="76"/>
      <c r="S82" s="76"/>
      <c r="T82" s="162" t="s">
        <v>145</v>
      </c>
      <c r="U82" s="75"/>
      <c r="V82" s="76"/>
      <c r="W82" s="76"/>
      <c r="X82" s="75"/>
      <c r="Y82" s="76"/>
      <c r="Z82" s="76"/>
      <c r="AA82" s="76"/>
      <c r="AB82" s="75"/>
      <c r="AC82" s="76"/>
      <c r="AD82" s="71"/>
      <c r="AE82" s="75"/>
      <c r="AF82" s="75"/>
      <c r="AG82" s="76"/>
      <c r="AH82" s="76"/>
      <c r="AI82" s="71"/>
      <c r="AJ82" s="75"/>
      <c r="AK82" s="76"/>
      <c r="AL82" s="76"/>
      <c r="AM82" s="71"/>
      <c r="AN82" s="3"/>
      <c r="AO82" s="3"/>
      <c r="AP82" s="3"/>
      <c r="AQ82" s="30">
        <f t="shared" si="19"/>
        <v>2</v>
      </c>
      <c r="AR82" s="3">
        <f t="shared" si="20"/>
        <v>68</v>
      </c>
      <c r="AS82" s="31">
        <f t="shared" si="16"/>
        <v>2.9411764705882353E-2</v>
      </c>
    </row>
    <row r="83" spans="1:45" ht="12.75" customHeight="1">
      <c r="A83" s="97"/>
      <c r="B83" s="98" t="s">
        <v>144</v>
      </c>
      <c r="C83" s="68" t="s">
        <v>84</v>
      </c>
      <c r="D83" s="33"/>
      <c r="E83" s="21"/>
      <c r="F83" s="76"/>
      <c r="G83" s="76"/>
      <c r="H83" s="76"/>
      <c r="I83" s="75"/>
      <c r="J83" s="76"/>
      <c r="K83" s="76"/>
      <c r="L83" s="162" t="s">
        <v>145</v>
      </c>
      <c r="M83" s="75"/>
      <c r="N83" s="76"/>
      <c r="O83" s="76"/>
      <c r="P83" s="76"/>
      <c r="Q83" s="75"/>
      <c r="R83" s="76"/>
      <c r="S83" s="76"/>
      <c r="T83" s="76"/>
      <c r="U83" s="75"/>
      <c r="V83" s="76"/>
      <c r="W83" s="76"/>
      <c r="X83" s="75"/>
      <c r="Y83" s="76"/>
      <c r="Z83" s="76"/>
      <c r="AA83" s="76"/>
      <c r="AB83" s="75"/>
      <c r="AC83" s="76"/>
      <c r="AD83" s="71"/>
      <c r="AE83" s="75"/>
      <c r="AF83" s="75"/>
      <c r="AG83" s="76"/>
      <c r="AH83" s="76"/>
      <c r="AI83" s="71"/>
      <c r="AJ83" s="75"/>
      <c r="AK83" s="76"/>
      <c r="AL83" s="76"/>
      <c r="AM83" s="71"/>
      <c r="AN83" s="3"/>
      <c r="AO83" s="3"/>
      <c r="AP83" s="3"/>
      <c r="AQ83" s="30">
        <f t="shared" si="19"/>
        <v>1</v>
      </c>
      <c r="AR83" s="3">
        <f t="shared" si="20"/>
        <v>68</v>
      </c>
      <c r="AS83" s="31">
        <f t="shared" si="16"/>
        <v>1.4705882352941176E-2</v>
      </c>
    </row>
    <row r="84" spans="1:45" ht="12.75" customHeight="1">
      <c r="A84" s="97"/>
      <c r="B84" s="99"/>
      <c r="C84" s="68" t="s">
        <v>85</v>
      </c>
      <c r="D84" s="33"/>
      <c r="E84" s="21"/>
      <c r="F84" s="76"/>
      <c r="G84" s="76"/>
      <c r="H84" s="76"/>
      <c r="I84" s="75"/>
      <c r="J84" s="76"/>
      <c r="K84" s="76"/>
      <c r="L84" s="162" t="s">
        <v>145</v>
      </c>
      <c r="M84" s="75"/>
      <c r="N84" s="76"/>
      <c r="O84" s="76"/>
      <c r="P84" s="76"/>
      <c r="Q84" s="75"/>
      <c r="R84" s="76"/>
      <c r="S84" s="76"/>
      <c r="T84" s="76"/>
      <c r="U84" s="75"/>
      <c r="V84" s="76"/>
      <c r="W84" s="76"/>
      <c r="X84" s="75"/>
      <c r="Y84" s="76"/>
      <c r="Z84" s="76"/>
      <c r="AA84" s="76"/>
      <c r="AB84" s="75"/>
      <c r="AC84" s="76"/>
      <c r="AD84" s="71"/>
      <c r="AE84" s="75"/>
      <c r="AF84" s="75"/>
      <c r="AG84" s="76"/>
      <c r="AH84" s="76"/>
      <c r="AI84" s="71"/>
      <c r="AJ84" s="75"/>
      <c r="AK84" s="76"/>
      <c r="AL84" s="76"/>
      <c r="AM84" s="71"/>
      <c r="AN84" s="3"/>
      <c r="AO84" s="3"/>
      <c r="AP84" s="3"/>
      <c r="AQ84" s="30">
        <f t="shared" si="19"/>
        <v>1</v>
      </c>
      <c r="AR84" s="3">
        <f t="shared" si="20"/>
        <v>68</v>
      </c>
      <c r="AS84" s="31">
        <f t="shared" si="16"/>
        <v>1.4705882352941176E-2</v>
      </c>
    </row>
    <row r="85" spans="1:45" ht="12.75" customHeight="1">
      <c r="A85" s="97"/>
      <c r="B85" s="100"/>
      <c r="C85" s="68" t="s">
        <v>86</v>
      </c>
      <c r="D85" s="33"/>
      <c r="E85" s="21"/>
      <c r="F85" s="76"/>
      <c r="G85" s="76"/>
      <c r="H85" s="76"/>
      <c r="I85" s="75"/>
      <c r="J85" s="76"/>
      <c r="K85" s="76"/>
      <c r="L85" s="162" t="s">
        <v>145</v>
      </c>
      <c r="M85" s="75"/>
      <c r="N85" s="76"/>
      <c r="O85" s="76"/>
      <c r="P85" s="76"/>
      <c r="Q85" s="75"/>
      <c r="R85" s="76"/>
      <c r="S85" s="76"/>
      <c r="T85" s="76"/>
      <c r="U85" s="75"/>
      <c r="V85" s="76"/>
      <c r="W85" s="76"/>
      <c r="X85" s="75"/>
      <c r="Y85" s="76"/>
      <c r="Z85" s="76"/>
      <c r="AA85" s="76"/>
      <c r="AB85" s="75"/>
      <c r="AC85" s="76"/>
      <c r="AD85" s="71"/>
      <c r="AE85" s="75"/>
      <c r="AF85" s="75"/>
      <c r="AG85" s="76"/>
      <c r="AH85" s="76"/>
      <c r="AI85" s="71"/>
      <c r="AJ85" s="75"/>
      <c r="AK85" s="76"/>
      <c r="AL85" s="76"/>
      <c r="AM85" s="71"/>
      <c r="AN85" s="3"/>
      <c r="AO85" s="3"/>
      <c r="AP85" s="3"/>
      <c r="AQ85" s="30">
        <f t="shared" si="19"/>
        <v>1</v>
      </c>
      <c r="AR85" s="3">
        <f t="shared" si="20"/>
        <v>68</v>
      </c>
      <c r="AS85" s="31">
        <f t="shared" si="16"/>
        <v>1.4705882352941176E-2</v>
      </c>
    </row>
    <row r="86" spans="1:45" ht="12.75" customHeight="1">
      <c r="A86" s="97"/>
      <c r="B86" s="84" t="s">
        <v>74</v>
      </c>
      <c r="C86" s="68" t="s">
        <v>84</v>
      </c>
      <c r="D86" s="33"/>
      <c r="E86" s="21"/>
      <c r="F86" s="76"/>
      <c r="G86" s="76"/>
      <c r="H86" s="76"/>
      <c r="I86" s="75"/>
      <c r="J86" s="76"/>
      <c r="K86" s="76"/>
      <c r="L86" s="76"/>
      <c r="M86" s="75"/>
      <c r="N86" s="76"/>
      <c r="O86" s="76"/>
      <c r="P86" s="76"/>
      <c r="Q86" s="75"/>
      <c r="R86" s="76"/>
      <c r="S86" s="76"/>
      <c r="T86" s="76"/>
      <c r="U86" s="75"/>
      <c r="V86" s="76"/>
      <c r="W86" s="76"/>
      <c r="X86" s="75"/>
      <c r="Y86" s="76"/>
      <c r="Z86" s="76"/>
      <c r="AA86" s="71"/>
      <c r="AB86" s="75"/>
      <c r="AC86" s="76"/>
      <c r="AD86" s="76"/>
      <c r="AE86" s="75"/>
      <c r="AF86" s="75"/>
      <c r="AG86" s="76"/>
      <c r="AH86" s="76"/>
      <c r="AI86" s="76"/>
      <c r="AJ86" s="71"/>
      <c r="AK86" s="76"/>
      <c r="AL86" s="76"/>
      <c r="AM86" s="71"/>
      <c r="AN86" s="3"/>
      <c r="AO86" s="3"/>
      <c r="AP86" s="3"/>
      <c r="AQ86" s="30">
        <f t="shared" si="19"/>
        <v>0</v>
      </c>
      <c r="AR86" s="3">
        <f>34*1</f>
        <v>34</v>
      </c>
      <c r="AS86" s="31">
        <f t="shared" si="16"/>
        <v>0</v>
      </c>
    </row>
    <row r="87" spans="1:45" ht="12.75" customHeight="1">
      <c r="A87" s="97"/>
      <c r="B87" s="85"/>
      <c r="C87" s="66" t="s">
        <v>85</v>
      </c>
      <c r="D87" s="21"/>
      <c r="E87" s="4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1"/>
      <c r="AN87" s="3"/>
      <c r="AO87" s="3"/>
      <c r="AP87" s="3"/>
      <c r="AQ87" s="30">
        <f t="shared" si="19"/>
        <v>0</v>
      </c>
      <c r="AR87" s="3">
        <f t="shared" ref="AR87:AR94" si="21">34*1</f>
        <v>34</v>
      </c>
      <c r="AS87" s="31">
        <f t="shared" si="16"/>
        <v>0</v>
      </c>
    </row>
    <row r="88" spans="1:45" ht="15.75" customHeight="1">
      <c r="A88" s="97"/>
      <c r="B88" s="86"/>
      <c r="C88" s="66" t="s">
        <v>86</v>
      </c>
      <c r="D88" s="34"/>
      <c r="E88" s="35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35"/>
      <c r="AO88" s="35"/>
      <c r="AP88" s="35"/>
      <c r="AQ88" s="30">
        <f t="shared" si="19"/>
        <v>0</v>
      </c>
      <c r="AR88" s="3">
        <f t="shared" si="21"/>
        <v>34</v>
      </c>
      <c r="AS88" s="31">
        <f t="shared" si="16"/>
        <v>0</v>
      </c>
    </row>
    <row r="89" spans="1:45" ht="12.75" customHeight="1">
      <c r="A89" s="97"/>
      <c r="B89" s="84" t="s">
        <v>75</v>
      </c>
      <c r="C89" s="68" t="s">
        <v>84</v>
      </c>
      <c r="D89" s="32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30">
        <f t="shared" si="19"/>
        <v>0</v>
      </c>
      <c r="AR89" s="3">
        <f t="shared" si="21"/>
        <v>34</v>
      </c>
      <c r="AS89" s="31">
        <f t="shared" si="16"/>
        <v>0</v>
      </c>
    </row>
    <row r="90" spans="1:45" ht="14.25" customHeight="1">
      <c r="A90" s="97"/>
      <c r="B90" s="85"/>
      <c r="C90" s="68" t="s">
        <v>85</v>
      </c>
      <c r="D90" s="32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30">
        <f t="shared" si="19"/>
        <v>0</v>
      </c>
      <c r="AR90" s="3">
        <f t="shared" si="21"/>
        <v>34</v>
      </c>
      <c r="AS90" s="31">
        <f t="shared" si="16"/>
        <v>0</v>
      </c>
    </row>
    <row r="91" spans="1:45" s="2" customFormat="1" ht="11.25" customHeight="1">
      <c r="A91" s="97"/>
      <c r="B91" s="86"/>
      <c r="C91" s="68" t="s">
        <v>86</v>
      </c>
      <c r="D91" s="33"/>
      <c r="E91" s="21"/>
      <c r="F91" s="21"/>
      <c r="G91" s="4"/>
      <c r="H91" s="21"/>
      <c r="I91" s="21"/>
      <c r="J91" s="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3"/>
      <c r="AN91" s="3"/>
      <c r="AO91" s="3"/>
      <c r="AP91" s="3"/>
      <c r="AQ91" s="30">
        <f t="shared" si="19"/>
        <v>0</v>
      </c>
      <c r="AR91" s="3">
        <f t="shared" si="21"/>
        <v>34</v>
      </c>
      <c r="AS91" s="31">
        <f t="shared" si="16"/>
        <v>0</v>
      </c>
    </row>
    <row r="92" spans="1:45" s="2" customFormat="1" ht="15" customHeight="1">
      <c r="A92" s="97"/>
      <c r="B92" s="84" t="s">
        <v>76</v>
      </c>
      <c r="C92" s="68" t="s">
        <v>84</v>
      </c>
      <c r="D92" s="33"/>
      <c r="E92" s="21"/>
      <c r="F92" s="21"/>
      <c r="G92" s="21"/>
      <c r="H92" s="4"/>
      <c r="I92" s="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3"/>
      <c r="AN92" s="3"/>
      <c r="AO92" s="3"/>
      <c r="AP92" s="3"/>
      <c r="AQ92" s="30">
        <f t="shared" si="19"/>
        <v>0</v>
      </c>
      <c r="AR92" s="3">
        <f t="shared" si="21"/>
        <v>34</v>
      </c>
      <c r="AS92" s="31">
        <f t="shared" si="16"/>
        <v>0</v>
      </c>
    </row>
    <row r="93" spans="1:45" s="6" customFormat="1" ht="13.5" customHeight="1">
      <c r="A93" s="97"/>
      <c r="B93" s="85"/>
      <c r="C93" s="68" t="s">
        <v>85</v>
      </c>
      <c r="D93" s="33"/>
      <c r="E93" s="21"/>
      <c r="F93" s="4"/>
      <c r="G93" s="4"/>
      <c r="H93" s="1"/>
      <c r="I93" s="21"/>
      <c r="J93" s="4"/>
      <c r="K93" s="4"/>
      <c r="L93" s="4"/>
      <c r="M93" s="21"/>
      <c r="N93" s="4"/>
      <c r="O93" s="4"/>
      <c r="P93" s="4"/>
      <c r="Q93" s="21"/>
      <c r="R93" s="4"/>
      <c r="S93" s="4"/>
      <c r="T93" s="4"/>
      <c r="U93" s="21"/>
      <c r="V93" s="4"/>
      <c r="W93" s="4"/>
      <c r="X93" s="21"/>
      <c r="Y93" s="4"/>
      <c r="Z93" s="4"/>
      <c r="AA93" s="4"/>
      <c r="AB93" s="21"/>
      <c r="AC93" s="4"/>
      <c r="AD93" s="4"/>
      <c r="AE93" s="21"/>
      <c r="AF93" s="21"/>
      <c r="AG93" s="4"/>
      <c r="AH93" s="4"/>
      <c r="AI93" s="4"/>
      <c r="AJ93" s="21"/>
      <c r="AK93" s="4"/>
      <c r="AL93" s="4"/>
      <c r="AM93" s="3"/>
      <c r="AN93" s="3"/>
      <c r="AO93" s="3"/>
      <c r="AP93" s="3"/>
      <c r="AQ93" s="30">
        <f t="shared" si="19"/>
        <v>0</v>
      </c>
      <c r="AR93" s="3">
        <f t="shared" si="21"/>
        <v>34</v>
      </c>
      <c r="AS93" s="31">
        <f t="shared" si="16"/>
        <v>0</v>
      </c>
    </row>
    <row r="94" spans="1:45" s="6" customFormat="1" ht="15" customHeight="1">
      <c r="A94" s="97"/>
      <c r="B94" s="86"/>
      <c r="C94" s="68" t="s">
        <v>86</v>
      </c>
      <c r="D94" s="33"/>
      <c r="E94" s="21"/>
      <c r="F94" s="4"/>
      <c r="G94" s="1"/>
      <c r="H94" s="4"/>
      <c r="I94" s="21"/>
      <c r="J94" s="4"/>
      <c r="K94" s="4"/>
      <c r="L94" s="4"/>
      <c r="M94" s="21"/>
      <c r="N94" s="4"/>
      <c r="O94" s="4"/>
      <c r="P94" s="4"/>
      <c r="Q94" s="21"/>
      <c r="R94" s="4"/>
      <c r="S94" s="4"/>
      <c r="T94" s="4"/>
      <c r="U94" s="21"/>
      <c r="V94" s="4"/>
      <c r="W94" s="4"/>
      <c r="X94" s="21"/>
      <c r="Y94" s="4"/>
      <c r="Z94" s="4"/>
      <c r="AA94" s="4"/>
      <c r="AB94" s="21"/>
      <c r="AC94" s="4"/>
      <c r="AD94" s="4"/>
      <c r="AE94" s="21"/>
      <c r="AF94" s="21"/>
      <c r="AG94" s="4"/>
      <c r="AH94" s="4"/>
      <c r="AI94" s="4"/>
      <c r="AJ94" s="21"/>
      <c r="AK94" s="4"/>
      <c r="AL94" s="4"/>
      <c r="AM94" s="3"/>
      <c r="AN94" s="3"/>
      <c r="AO94" s="3"/>
      <c r="AP94" s="3"/>
      <c r="AQ94" s="30">
        <f t="shared" si="19"/>
        <v>0</v>
      </c>
      <c r="AR94" s="3">
        <f t="shared" si="21"/>
        <v>34</v>
      </c>
      <c r="AS94" s="31">
        <f t="shared" si="16"/>
        <v>0</v>
      </c>
    </row>
    <row r="95" spans="1:45" s="6" customFormat="1" ht="15" customHeight="1">
      <c r="A95" s="97"/>
      <c r="B95" s="83" t="s">
        <v>77</v>
      </c>
      <c r="C95" s="68" t="s">
        <v>84</v>
      </c>
      <c r="D95" s="33"/>
      <c r="E95" s="21"/>
      <c r="F95" s="4"/>
      <c r="G95" s="4"/>
      <c r="H95" s="1"/>
      <c r="I95" s="4"/>
      <c r="J95" s="4"/>
      <c r="K95" s="4"/>
      <c r="L95" s="4"/>
      <c r="M95" s="21"/>
      <c r="N95" s="4"/>
      <c r="O95" s="4"/>
      <c r="P95" s="4"/>
      <c r="Q95" s="21"/>
      <c r="R95" s="4"/>
      <c r="S95" s="4"/>
      <c r="T95" s="4"/>
      <c r="U95" s="21"/>
      <c r="V95" s="4"/>
      <c r="W95" s="4"/>
      <c r="X95" s="21"/>
      <c r="Y95" s="4"/>
      <c r="Z95" s="4"/>
      <c r="AA95" s="4"/>
      <c r="AB95" s="3"/>
      <c r="AC95" s="3"/>
      <c r="AD95" s="3"/>
      <c r="AE95" s="21"/>
      <c r="AF95" s="21"/>
      <c r="AG95" s="4"/>
      <c r="AH95" s="4"/>
      <c r="AI95" s="4"/>
      <c r="AJ95" s="21"/>
      <c r="AK95" s="4"/>
      <c r="AL95" s="4"/>
      <c r="AM95" s="3"/>
      <c r="AN95" s="3"/>
      <c r="AO95" s="3"/>
      <c r="AP95" s="3"/>
      <c r="AQ95" s="30">
        <f t="shared" si="19"/>
        <v>0</v>
      </c>
      <c r="AR95" s="3">
        <f>34*2</f>
        <v>68</v>
      </c>
      <c r="AS95" s="31">
        <f t="shared" si="16"/>
        <v>0</v>
      </c>
    </row>
    <row r="96" spans="1:45" s="6" customFormat="1" ht="15" customHeight="1">
      <c r="A96" s="97"/>
      <c r="B96" s="83"/>
      <c r="C96" s="68" t="s">
        <v>85</v>
      </c>
      <c r="D96" s="33"/>
      <c r="E96" s="21"/>
      <c r="F96" s="4"/>
      <c r="G96" s="4"/>
      <c r="H96" s="4"/>
      <c r="I96" s="21"/>
      <c r="J96" s="4"/>
      <c r="K96" s="4"/>
      <c r="L96" s="4"/>
      <c r="M96" s="21"/>
      <c r="N96" s="4"/>
      <c r="O96" s="4"/>
      <c r="P96" s="4"/>
      <c r="Q96" s="21"/>
      <c r="R96" s="4"/>
      <c r="S96" s="4"/>
      <c r="T96" s="4"/>
      <c r="U96" s="21"/>
      <c r="V96" s="4"/>
      <c r="W96" s="4"/>
      <c r="X96" s="21"/>
      <c r="Y96" s="4"/>
      <c r="Z96" s="4"/>
      <c r="AA96" s="4"/>
      <c r="AB96" s="4"/>
      <c r="AC96" s="4"/>
      <c r="AD96" s="21"/>
      <c r="AE96" s="21"/>
      <c r="AF96" s="21"/>
      <c r="AG96" s="21"/>
      <c r="AH96" s="3"/>
      <c r="AI96" s="3"/>
      <c r="AJ96" s="3"/>
      <c r="AK96" s="4"/>
      <c r="AL96" s="4"/>
      <c r="AM96" s="3"/>
      <c r="AN96" s="3"/>
      <c r="AO96" s="3"/>
      <c r="AP96" s="3"/>
      <c r="AQ96" s="30">
        <f t="shared" si="19"/>
        <v>0</v>
      </c>
      <c r="AR96" s="3">
        <f t="shared" ref="AR96:AR97" si="22">34*2</f>
        <v>68</v>
      </c>
      <c r="AS96" s="31">
        <f t="shared" si="16"/>
        <v>0</v>
      </c>
    </row>
    <row r="97" spans="1:45" s="6" customFormat="1" ht="15" customHeight="1">
      <c r="A97" s="97"/>
      <c r="B97" s="83"/>
      <c r="C97" s="68" t="s">
        <v>86</v>
      </c>
      <c r="D97" s="33"/>
      <c r="E97" s="21"/>
      <c r="F97" s="4"/>
      <c r="G97" s="4"/>
      <c r="H97" s="4"/>
      <c r="I97" s="21"/>
      <c r="J97" s="4"/>
      <c r="K97" s="4"/>
      <c r="L97" s="4"/>
      <c r="M97" s="21"/>
      <c r="N97" s="4"/>
      <c r="O97" s="4"/>
      <c r="P97" s="4"/>
      <c r="Q97" s="21"/>
      <c r="R97" s="4"/>
      <c r="S97" s="4"/>
      <c r="T97" s="4"/>
      <c r="U97" s="21"/>
      <c r="V97" s="4"/>
      <c r="W97" s="4"/>
      <c r="X97" s="21"/>
      <c r="Y97" s="4"/>
      <c r="Z97" s="4"/>
      <c r="AA97" s="4"/>
      <c r="AB97" s="4"/>
      <c r="AC97" s="4"/>
      <c r="AD97" s="21"/>
      <c r="AE97" s="21"/>
      <c r="AF97" s="21"/>
      <c r="AG97" s="21"/>
      <c r="AH97" s="3"/>
      <c r="AI97" s="3"/>
      <c r="AJ97" s="3"/>
      <c r="AK97" s="4"/>
      <c r="AL97" s="4"/>
      <c r="AM97" s="3"/>
      <c r="AN97" s="3"/>
      <c r="AO97" s="3"/>
      <c r="AP97" s="3"/>
      <c r="AQ97" s="30">
        <f t="shared" si="19"/>
        <v>0</v>
      </c>
      <c r="AR97" s="3">
        <f t="shared" si="22"/>
        <v>68</v>
      </c>
      <c r="AS97" s="31">
        <f t="shared" si="16"/>
        <v>0</v>
      </c>
    </row>
    <row r="98" spans="1:45" s="6" customFormat="1" ht="20.25" customHeight="1">
      <c r="A98" s="48"/>
      <c r="B98" s="49"/>
      <c r="C98" s="49"/>
      <c r="D98" s="49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8"/>
      <c r="AN98" s="48"/>
      <c r="AO98" s="48"/>
      <c r="AP98" s="48"/>
      <c r="AQ98" s="48"/>
      <c r="AR98" s="48"/>
      <c r="AS98" s="48"/>
    </row>
    <row r="99" spans="1:45" s="6" customFormat="1" ht="123" customHeight="1">
      <c r="A99" s="105" t="s">
        <v>87</v>
      </c>
      <c r="B99" s="105"/>
      <c r="C99" s="105"/>
      <c r="D99" s="105"/>
      <c r="E99" s="102" t="s">
        <v>140</v>
      </c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4"/>
      <c r="AQ99" s="110" t="s">
        <v>49</v>
      </c>
      <c r="AR99" s="110" t="s">
        <v>50</v>
      </c>
      <c r="AS99" s="135" t="s">
        <v>51</v>
      </c>
    </row>
    <row r="100" spans="1:45" s="6" customFormat="1">
      <c r="A100" s="87" t="s">
        <v>52</v>
      </c>
      <c r="B100" s="89"/>
      <c r="C100" s="84" t="s">
        <v>53</v>
      </c>
      <c r="D100" s="20" t="s">
        <v>54</v>
      </c>
      <c r="E100" s="83" t="s">
        <v>55</v>
      </c>
      <c r="F100" s="83"/>
      <c r="G100" s="83"/>
      <c r="H100" s="83"/>
      <c r="I100" s="83" t="s">
        <v>56</v>
      </c>
      <c r="J100" s="83"/>
      <c r="K100" s="83"/>
      <c r="L100" s="83"/>
      <c r="M100" s="83" t="s">
        <v>57</v>
      </c>
      <c r="N100" s="83"/>
      <c r="O100" s="83"/>
      <c r="P100" s="83"/>
      <c r="Q100" s="83" t="s">
        <v>58</v>
      </c>
      <c r="R100" s="83"/>
      <c r="S100" s="83"/>
      <c r="T100" s="83"/>
      <c r="U100" s="83" t="s">
        <v>59</v>
      </c>
      <c r="V100" s="83"/>
      <c r="W100" s="83"/>
      <c r="X100" s="83" t="s">
        <v>60</v>
      </c>
      <c r="Y100" s="83"/>
      <c r="Z100" s="83"/>
      <c r="AA100" s="83"/>
      <c r="AB100" s="83" t="s">
        <v>61</v>
      </c>
      <c r="AC100" s="83"/>
      <c r="AD100" s="83"/>
      <c r="AE100" s="83" t="s">
        <v>62</v>
      </c>
      <c r="AF100" s="83"/>
      <c r="AG100" s="83"/>
      <c r="AH100" s="83"/>
      <c r="AI100" s="83"/>
      <c r="AJ100" s="83" t="s">
        <v>63</v>
      </c>
      <c r="AK100" s="83"/>
      <c r="AL100" s="83"/>
      <c r="AM100" s="83" t="s">
        <v>64</v>
      </c>
      <c r="AN100" s="83"/>
      <c r="AO100" s="83"/>
      <c r="AP100" s="83"/>
      <c r="AQ100" s="110"/>
      <c r="AR100" s="110"/>
      <c r="AS100" s="135"/>
    </row>
    <row r="101" spans="1:45" s="6" customFormat="1">
      <c r="A101" s="90"/>
      <c r="B101" s="92"/>
      <c r="C101" s="86"/>
      <c r="D101" s="20" t="s">
        <v>65</v>
      </c>
      <c r="E101" s="5">
        <v>1</v>
      </c>
      <c r="F101" s="5">
        <v>2</v>
      </c>
      <c r="G101" s="5">
        <v>3</v>
      </c>
      <c r="H101" s="5">
        <v>4</v>
      </c>
      <c r="I101" s="5">
        <v>5</v>
      </c>
      <c r="J101" s="5">
        <v>6</v>
      </c>
      <c r="K101" s="5">
        <v>7</v>
      </c>
      <c r="L101" s="5">
        <v>8</v>
      </c>
      <c r="M101" s="5">
        <v>9</v>
      </c>
      <c r="N101" s="5">
        <v>10</v>
      </c>
      <c r="O101" s="5">
        <v>11</v>
      </c>
      <c r="P101" s="5">
        <v>12</v>
      </c>
      <c r="Q101" s="5">
        <v>13</v>
      </c>
      <c r="R101" s="5">
        <v>14</v>
      </c>
      <c r="S101" s="5">
        <v>15</v>
      </c>
      <c r="T101" s="5">
        <v>16</v>
      </c>
      <c r="U101" s="5">
        <v>17</v>
      </c>
      <c r="V101" s="5">
        <v>18</v>
      </c>
      <c r="W101" s="5">
        <v>19</v>
      </c>
      <c r="X101" s="5">
        <v>20</v>
      </c>
      <c r="Y101" s="5">
        <v>21</v>
      </c>
      <c r="Z101" s="5">
        <v>22</v>
      </c>
      <c r="AA101" s="5">
        <v>23</v>
      </c>
      <c r="AB101" s="5">
        <v>24</v>
      </c>
      <c r="AC101" s="5">
        <v>25</v>
      </c>
      <c r="AD101" s="5">
        <v>26</v>
      </c>
      <c r="AE101" s="5">
        <v>27</v>
      </c>
      <c r="AF101" s="5">
        <v>28</v>
      </c>
      <c r="AG101" s="5">
        <v>29</v>
      </c>
      <c r="AH101" s="5">
        <v>30</v>
      </c>
      <c r="AI101" s="5">
        <v>31</v>
      </c>
      <c r="AJ101" s="5">
        <v>32</v>
      </c>
      <c r="AK101" s="5">
        <v>33</v>
      </c>
      <c r="AL101" s="5">
        <v>34</v>
      </c>
      <c r="AM101" s="5">
        <v>35</v>
      </c>
      <c r="AN101" s="5">
        <v>36</v>
      </c>
      <c r="AO101" s="5">
        <v>37</v>
      </c>
      <c r="AP101" s="5">
        <v>38</v>
      </c>
      <c r="AQ101" s="110"/>
      <c r="AR101" s="110"/>
      <c r="AS101" s="135"/>
    </row>
    <row r="102" spans="1:45" ht="12.75" customHeight="1">
      <c r="A102" s="82" t="s">
        <v>79</v>
      </c>
      <c r="B102" s="84" t="s">
        <v>67</v>
      </c>
      <c r="C102" s="68" t="s">
        <v>88</v>
      </c>
      <c r="D102" s="37"/>
      <c r="E102" s="4"/>
      <c r="F102" s="76"/>
      <c r="G102" s="162" t="s">
        <v>145</v>
      </c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162" t="s">
        <v>145</v>
      </c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81"/>
      <c r="AN102" s="81"/>
      <c r="AO102" s="81"/>
      <c r="AP102" s="81"/>
      <c r="AQ102" s="30">
        <f>COUNTA(E102:AP102)</f>
        <v>2</v>
      </c>
      <c r="AR102" s="3">
        <f>34*5</f>
        <v>170</v>
      </c>
      <c r="AS102" s="8">
        <f t="shared" ref="AS102:AS147" si="23">AQ102/AR102</f>
        <v>1.1764705882352941E-2</v>
      </c>
    </row>
    <row r="103" spans="1:45" ht="12.75" customHeight="1">
      <c r="A103" s="82"/>
      <c r="B103" s="85"/>
      <c r="C103" s="68" t="s">
        <v>89</v>
      </c>
      <c r="D103" s="37"/>
      <c r="E103" s="4"/>
      <c r="F103" s="76"/>
      <c r="G103" s="162" t="s">
        <v>145</v>
      </c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162" t="s">
        <v>145</v>
      </c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81"/>
      <c r="AN103" s="81"/>
      <c r="AO103" s="81"/>
      <c r="AP103" s="81"/>
      <c r="AQ103" s="30">
        <f t="shared" ref="AQ103:AQ147" si="24">COUNTA(E103:AP103)</f>
        <v>2</v>
      </c>
      <c r="AR103" s="3">
        <f t="shared" ref="AR103:AR106" si="25">34*5</f>
        <v>170</v>
      </c>
      <c r="AS103" s="8">
        <f t="shared" si="23"/>
        <v>1.1764705882352941E-2</v>
      </c>
    </row>
    <row r="104" spans="1:45" ht="12.75" customHeight="1">
      <c r="A104" s="82"/>
      <c r="B104" s="85"/>
      <c r="C104" s="73" t="s">
        <v>90</v>
      </c>
      <c r="D104" s="37"/>
      <c r="E104" s="4"/>
      <c r="F104" s="76"/>
      <c r="G104" s="162" t="s">
        <v>145</v>
      </c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162" t="s">
        <v>145</v>
      </c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81"/>
      <c r="AN104" s="81"/>
      <c r="AO104" s="81"/>
      <c r="AP104" s="81"/>
      <c r="AQ104" s="30">
        <f t="shared" ref="AQ104:AQ105" si="26">COUNTA(E104:AP104)</f>
        <v>2</v>
      </c>
      <c r="AR104" s="3">
        <f t="shared" si="25"/>
        <v>170</v>
      </c>
      <c r="AS104" s="8">
        <f t="shared" si="23"/>
        <v>1.1764705882352941E-2</v>
      </c>
    </row>
    <row r="105" spans="1:45" ht="12.75" customHeight="1">
      <c r="A105" s="82"/>
      <c r="B105" s="85"/>
      <c r="C105" s="73" t="s">
        <v>143</v>
      </c>
      <c r="D105" s="37"/>
      <c r="E105" s="4"/>
      <c r="F105" s="76"/>
      <c r="G105" s="162" t="s">
        <v>145</v>
      </c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162" t="s">
        <v>145</v>
      </c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81"/>
      <c r="AN105" s="81"/>
      <c r="AO105" s="81"/>
      <c r="AP105" s="81"/>
      <c r="AQ105" s="30">
        <f t="shared" si="26"/>
        <v>2</v>
      </c>
      <c r="AR105" s="3">
        <f t="shared" si="25"/>
        <v>170</v>
      </c>
      <c r="AS105" s="8">
        <f t="shared" si="23"/>
        <v>1.1764705882352941E-2</v>
      </c>
    </row>
    <row r="106" spans="1:45" ht="12.75" customHeight="1">
      <c r="A106" s="82"/>
      <c r="B106" s="86"/>
      <c r="C106" s="68" t="s">
        <v>142</v>
      </c>
      <c r="D106" s="37"/>
      <c r="E106" s="4"/>
      <c r="F106" s="76"/>
      <c r="G106" s="162" t="s">
        <v>145</v>
      </c>
      <c r="H106" s="76"/>
      <c r="I106" s="76"/>
      <c r="J106" s="76"/>
      <c r="K106" s="76"/>
      <c r="L106" s="76"/>
      <c r="M106" s="76"/>
      <c r="N106" s="76"/>
      <c r="O106" s="76"/>
      <c r="P106" s="162" t="s">
        <v>145</v>
      </c>
      <c r="Q106" s="76"/>
      <c r="R106" s="76"/>
      <c r="S106" s="76"/>
      <c r="T106" s="162" t="s">
        <v>145</v>
      </c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81"/>
      <c r="AN106" s="81"/>
      <c r="AO106" s="81"/>
      <c r="AP106" s="81"/>
      <c r="AQ106" s="30">
        <f t="shared" si="24"/>
        <v>3</v>
      </c>
      <c r="AR106" s="3">
        <f t="shared" si="25"/>
        <v>170</v>
      </c>
      <c r="AS106" s="8">
        <f t="shared" si="23"/>
        <v>1.7647058823529412E-2</v>
      </c>
    </row>
    <row r="107" spans="1:45" ht="12.75" customHeight="1">
      <c r="A107" s="82"/>
      <c r="B107" s="84" t="s">
        <v>71</v>
      </c>
      <c r="C107" s="66" t="s">
        <v>88</v>
      </c>
      <c r="D107" s="37"/>
      <c r="E107" s="4"/>
      <c r="F107" s="76"/>
      <c r="G107" s="162" t="s">
        <v>145</v>
      </c>
      <c r="H107" s="76"/>
      <c r="I107" s="76"/>
      <c r="J107" s="76"/>
      <c r="K107" s="162" t="s">
        <v>145</v>
      </c>
      <c r="L107" s="76"/>
      <c r="M107" s="76"/>
      <c r="N107" s="76"/>
      <c r="O107" s="76"/>
      <c r="P107" s="76"/>
      <c r="Q107" s="76"/>
      <c r="R107" s="76"/>
      <c r="S107" s="76"/>
      <c r="T107" s="162" t="s">
        <v>145</v>
      </c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81"/>
      <c r="AN107" s="81"/>
      <c r="AO107" s="81"/>
      <c r="AP107" s="81"/>
      <c r="AQ107" s="30">
        <f t="shared" si="24"/>
        <v>3</v>
      </c>
      <c r="AR107" s="3">
        <f>34*4</f>
        <v>136</v>
      </c>
      <c r="AS107" s="8">
        <f t="shared" si="23"/>
        <v>2.2058823529411766E-2</v>
      </c>
    </row>
    <row r="108" spans="1:45" ht="12.75" customHeight="1">
      <c r="A108" s="82"/>
      <c r="B108" s="85"/>
      <c r="C108" s="73" t="s">
        <v>89</v>
      </c>
      <c r="D108" s="37"/>
      <c r="E108" s="4"/>
      <c r="F108" s="76"/>
      <c r="G108" s="162" t="s">
        <v>145</v>
      </c>
      <c r="H108" s="76"/>
      <c r="I108" s="76"/>
      <c r="J108" s="76"/>
      <c r="K108" s="162" t="s">
        <v>145</v>
      </c>
      <c r="L108" s="76"/>
      <c r="M108" s="76"/>
      <c r="N108" s="76"/>
      <c r="O108" s="76"/>
      <c r="P108" s="76"/>
      <c r="Q108" s="76"/>
      <c r="R108" s="76"/>
      <c r="S108" s="76"/>
      <c r="T108" s="162" t="s">
        <v>145</v>
      </c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81"/>
      <c r="AN108" s="81"/>
      <c r="AO108" s="81"/>
      <c r="AP108" s="81"/>
      <c r="AQ108" s="30">
        <f t="shared" ref="AQ108:AQ109" si="27">COUNTA(E108:AP108)</f>
        <v>3</v>
      </c>
      <c r="AR108" s="3">
        <f t="shared" ref="AR108:AR109" si="28">34*4</f>
        <v>136</v>
      </c>
      <c r="AS108" s="8">
        <f t="shared" si="23"/>
        <v>2.2058823529411766E-2</v>
      </c>
    </row>
    <row r="109" spans="1:45" ht="12.75" customHeight="1">
      <c r="A109" s="82"/>
      <c r="B109" s="85"/>
      <c r="C109" s="73" t="s">
        <v>90</v>
      </c>
      <c r="D109" s="37"/>
      <c r="E109" s="4"/>
      <c r="F109" s="76"/>
      <c r="G109" s="162" t="s">
        <v>145</v>
      </c>
      <c r="H109" s="76"/>
      <c r="I109" s="76"/>
      <c r="J109" s="76"/>
      <c r="K109" s="162" t="s">
        <v>145</v>
      </c>
      <c r="L109" s="76"/>
      <c r="M109" s="76"/>
      <c r="N109" s="76"/>
      <c r="O109" s="76"/>
      <c r="P109" s="76"/>
      <c r="Q109" s="76"/>
      <c r="R109" s="76"/>
      <c r="S109" s="76"/>
      <c r="T109" s="162" t="s">
        <v>145</v>
      </c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81"/>
      <c r="AN109" s="81"/>
      <c r="AO109" s="81"/>
      <c r="AP109" s="81"/>
      <c r="AQ109" s="30">
        <f t="shared" si="27"/>
        <v>3</v>
      </c>
      <c r="AR109" s="3">
        <f t="shared" si="28"/>
        <v>136</v>
      </c>
      <c r="AS109" s="8">
        <f t="shared" si="23"/>
        <v>2.2058823529411766E-2</v>
      </c>
    </row>
    <row r="110" spans="1:45" ht="12.75" customHeight="1">
      <c r="A110" s="82"/>
      <c r="B110" s="85"/>
      <c r="C110" s="68" t="s">
        <v>143</v>
      </c>
      <c r="D110" s="37"/>
      <c r="E110" s="4"/>
      <c r="F110" s="76"/>
      <c r="G110" s="162" t="s">
        <v>145</v>
      </c>
      <c r="H110" s="76"/>
      <c r="I110" s="76"/>
      <c r="J110" s="76"/>
      <c r="K110" s="162" t="s">
        <v>145</v>
      </c>
      <c r="L110" s="76"/>
      <c r="M110" s="76"/>
      <c r="N110" s="76"/>
      <c r="O110" s="76"/>
      <c r="P110" s="76"/>
      <c r="Q110" s="76"/>
      <c r="R110" s="76"/>
      <c r="S110" s="76"/>
      <c r="T110" s="162" t="s">
        <v>145</v>
      </c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81"/>
      <c r="AN110" s="81"/>
      <c r="AO110" s="81"/>
      <c r="AP110" s="81"/>
      <c r="AQ110" s="30">
        <f t="shared" si="24"/>
        <v>3</v>
      </c>
      <c r="AR110" s="3">
        <f t="shared" ref="AR110:AR116" si="29">34*4</f>
        <v>136</v>
      </c>
      <c r="AS110" s="8">
        <f t="shared" si="23"/>
        <v>2.2058823529411766E-2</v>
      </c>
    </row>
    <row r="111" spans="1:45">
      <c r="A111" s="82"/>
      <c r="B111" s="86"/>
      <c r="C111" s="68" t="s">
        <v>142</v>
      </c>
      <c r="D111" s="41"/>
      <c r="E111" s="4"/>
      <c r="F111" s="76" t="s">
        <v>148</v>
      </c>
      <c r="G111" s="76" t="s">
        <v>148</v>
      </c>
      <c r="H111" s="76"/>
      <c r="I111" s="162" t="s">
        <v>145</v>
      </c>
      <c r="J111" s="76"/>
      <c r="K111" s="76" t="s">
        <v>148</v>
      </c>
      <c r="L111" s="76"/>
      <c r="M111" s="76"/>
      <c r="N111" s="76"/>
      <c r="O111" s="162" t="s">
        <v>145</v>
      </c>
      <c r="P111" s="76"/>
      <c r="Q111" s="76"/>
      <c r="R111" s="76"/>
      <c r="S111" s="76"/>
      <c r="T111" s="162" t="s">
        <v>145</v>
      </c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81"/>
      <c r="AN111" s="81"/>
      <c r="AO111" s="81"/>
      <c r="AP111" s="81"/>
      <c r="AQ111" s="30">
        <f t="shared" si="24"/>
        <v>6</v>
      </c>
      <c r="AR111" s="3">
        <f t="shared" si="29"/>
        <v>136</v>
      </c>
      <c r="AS111" s="8">
        <f t="shared" si="23"/>
        <v>4.4117647058823532E-2</v>
      </c>
    </row>
    <row r="112" spans="1:45" ht="12.75" customHeight="1">
      <c r="A112" s="82"/>
      <c r="B112" s="84" t="s">
        <v>72</v>
      </c>
      <c r="C112" s="66" t="s">
        <v>88</v>
      </c>
      <c r="D112" s="37"/>
      <c r="E112" s="4"/>
      <c r="F112" s="76"/>
      <c r="G112" s="76"/>
      <c r="H112" s="162" t="s">
        <v>145</v>
      </c>
      <c r="I112" s="76"/>
      <c r="J112" s="76"/>
      <c r="K112" s="76"/>
      <c r="L112" s="162" t="s">
        <v>145</v>
      </c>
      <c r="M112" s="76"/>
      <c r="N112" s="76"/>
      <c r="O112" s="162" t="s">
        <v>145</v>
      </c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81"/>
      <c r="AN112" s="81"/>
      <c r="AO112" s="81"/>
      <c r="AP112" s="81"/>
      <c r="AQ112" s="30">
        <f t="shared" si="24"/>
        <v>3</v>
      </c>
      <c r="AR112" s="3">
        <f>34*4</f>
        <v>136</v>
      </c>
      <c r="AS112" s="8">
        <f t="shared" si="23"/>
        <v>2.2058823529411766E-2</v>
      </c>
    </row>
    <row r="113" spans="1:45" ht="12.75" customHeight="1">
      <c r="A113" s="82"/>
      <c r="B113" s="85"/>
      <c r="C113" s="73" t="s">
        <v>89</v>
      </c>
      <c r="D113" s="37"/>
      <c r="E113" s="4"/>
      <c r="F113" s="76"/>
      <c r="G113" s="76"/>
      <c r="H113" s="162" t="s">
        <v>145</v>
      </c>
      <c r="I113" s="76"/>
      <c r="J113" s="76"/>
      <c r="K113" s="76"/>
      <c r="L113" s="162" t="s">
        <v>145</v>
      </c>
      <c r="M113" s="76"/>
      <c r="N113" s="76"/>
      <c r="O113" s="162" t="s">
        <v>145</v>
      </c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81"/>
      <c r="AN113" s="81"/>
      <c r="AO113" s="81"/>
      <c r="AP113" s="81"/>
      <c r="AQ113" s="30">
        <f t="shared" ref="AQ113" si="30">COUNTA(E113:AP113)</f>
        <v>3</v>
      </c>
      <c r="AR113" s="3">
        <f>34*4</f>
        <v>136</v>
      </c>
      <c r="AS113" s="8">
        <f t="shared" si="23"/>
        <v>2.2058823529411766E-2</v>
      </c>
    </row>
    <row r="114" spans="1:45" ht="12.75" customHeight="1">
      <c r="A114" s="82"/>
      <c r="B114" s="85"/>
      <c r="C114" s="68" t="s">
        <v>90</v>
      </c>
      <c r="D114" s="37"/>
      <c r="E114" s="4"/>
      <c r="F114" s="76"/>
      <c r="G114" s="76"/>
      <c r="H114" s="162" t="s">
        <v>145</v>
      </c>
      <c r="I114" s="76"/>
      <c r="J114" s="76"/>
      <c r="K114" s="76"/>
      <c r="L114" s="162" t="s">
        <v>145</v>
      </c>
      <c r="M114" s="76"/>
      <c r="N114" s="76"/>
      <c r="O114" s="162" t="s">
        <v>145</v>
      </c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81"/>
      <c r="AJ114" s="81"/>
      <c r="AK114" s="76"/>
      <c r="AL114" s="76"/>
      <c r="AM114" s="81"/>
      <c r="AN114" s="81"/>
      <c r="AO114" s="81"/>
      <c r="AP114" s="81"/>
      <c r="AQ114" s="30">
        <f t="shared" si="24"/>
        <v>3</v>
      </c>
      <c r="AR114" s="3">
        <f t="shared" si="29"/>
        <v>136</v>
      </c>
      <c r="AS114" s="8">
        <f t="shared" si="23"/>
        <v>2.2058823529411766E-2</v>
      </c>
    </row>
    <row r="115" spans="1:45" ht="12.75" customHeight="1">
      <c r="A115" s="82"/>
      <c r="B115" s="85"/>
      <c r="C115" s="73" t="s">
        <v>143</v>
      </c>
      <c r="D115" s="37"/>
      <c r="E115" s="4"/>
      <c r="F115" s="76"/>
      <c r="G115" s="76"/>
      <c r="H115" s="162" t="s">
        <v>145</v>
      </c>
      <c r="I115" s="76"/>
      <c r="J115" s="76"/>
      <c r="K115" s="76"/>
      <c r="L115" s="162" t="s">
        <v>145</v>
      </c>
      <c r="M115" s="76"/>
      <c r="N115" s="76"/>
      <c r="O115" s="162" t="s">
        <v>145</v>
      </c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81"/>
      <c r="AJ115" s="81"/>
      <c r="AK115" s="76"/>
      <c r="AL115" s="76"/>
      <c r="AM115" s="81"/>
      <c r="AN115" s="81"/>
      <c r="AO115" s="81"/>
      <c r="AP115" s="81"/>
      <c r="AQ115" s="30">
        <f t="shared" ref="AQ115" si="31">COUNTA(E115:AP115)</f>
        <v>3</v>
      </c>
      <c r="AR115" s="3">
        <f t="shared" si="29"/>
        <v>136</v>
      </c>
      <c r="AS115" s="8">
        <f t="shared" si="23"/>
        <v>2.2058823529411766E-2</v>
      </c>
    </row>
    <row r="116" spans="1:45">
      <c r="A116" s="82"/>
      <c r="B116" s="85"/>
      <c r="C116" s="68" t="s">
        <v>142</v>
      </c>
      <c r="D116" s="37"/>
      <c r="E116" s="4"/>
      <c r="F116" s="76"/>
      <c r="G116" s="76"/>
      <c r="H116" s="162" t="s">
        <v>145</v>
      </c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81"/>
      <c r="AJ116" s="81"/>
      <c r="AK116" s="76"/>
      <c r="AL116" s="76"/>
      <c r="AM116" s="81"/>
      <c r="AN116" s="81"/>
      <c r="AO116" s="81"/>
      <c r="AP116" s="81"/>
      <c r="AQ116" s="30">
        <f t="shared" si="24"/>
        <v>1</v>
      </c>
      <c r="AR116" s="3">
        <f t="shared" si="29"/>
        <v>136</v>
      </c>
      <c r="AS116" s="8">
        <f t="shared" si="23"/>
        <v>7.3529411764705881E-3</v>
      </c>
    </row>
    <row r="117" spans="1:45" ht="12.75" customHeight="1">
      <c r="A117" s="82"/>
      <c r="B117" s="83" t="s">
        <v>73</v>
      </c>
      <c r="C117" s="68" t="s">
        <v>88</v>
      </c>
      <c r="D117" s="37"/>
      <c r="E117" s="4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162" t="s">
        <v>145</v>
      </c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81"/>
      <c r="AJ117" s="81"/>
      <c r="AK117" s="76"/>
      <c r="AL117" s="76"/>
      <c r="AM117" s="81"/>
      <c r="AN117" s="81"/>
      <c r="AO117" s="81"/>
      <c r="AP117" s="81"/>
      <c r="AQ117" s="30">
        <f t="shared" si="24"/>
        <v>1</v>
      </c>
      <c r="AR117" s="3">
        <f>34*2</f>
        <v>68</v>
      </c>
      <c r="AS117" s="8">
        <f t="shared" si="23"/>
        <v>1.4705882352941176E-2</v>
      </c>
    </row>
    <row r="118" spans="1:45" ht="12.75" customHeight="1">
      <c r="A118" s="82"/>
      <c r="B118" s="83"/>
      <c r="C118" s="73" t="s">
        <v>89</v>
      </c>
      <c r="D118" s="37"/>
      <c r="E118" s="4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162" t="s">
        <v>145</v>
      </c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81"/>
      <c r="AJ118" s="81"/>
      <c r="AK118" s="76"/>
      <c r="AL118" s="76"/>
      <c r="AM118" s="81"/>
      <c r="AN118" s="81"/>
      <c r="AO118" s="81"/>
      <c r="AP118" s="81"/>
      <c r="AQ118" s="30">
        <f t="shared" ref="AQ118:AQ124" si="32">COUNTA(E118:AP118)</f>
        <v>1</v>
      </c>
      <c r="AR118" s="3">
        <f t="shared" ref="AR118:AR124" si="33">34*2</f>
        <v>68</v>
      </c>
      <c r="AS118" s="8">
        <f t="shared" si="23"/>
        <v>1.4705882352941176E-2</v>
      </c>
    </row>
    <row r="119" spans="1:45" ht="12.75" customHeight="1">
      <c r="A119" s="82"/>
      <c r="B119" s="83"/>
      <c r="C119" s="68" t="s">
        <v>90</v>
      </c>
      <c r="D119" s="37"/>
      <c r="E119" s="4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162" t="s">
        <v>145</v>
      </c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81"/>
      <c r="AJ119" s="81"/>
      <c r="AK119" s="76"/>
      <c r="AL119" s="76"/>
      <c r="AM119" s="81"/>
      <c r="AN119" s="81"/>
      <c r="AO119" s="81"/>
      <c r="AP119" s="81"/>
      <c r="AQ119" s="30">
        <f t="shared" si="32"/>
        <v>1</v>
      </c>
      <c r="AR119" s="3">
        <f t="shared" si="33"/>
        <v>68</v>
      </c>
      <c r="AS119" s="8">
        <f t="shared" si="23"/>
        <v>1.4705882352941176E-2</v>
      </c>
    </row>
    <row r="120" spans="1:45" ht="12.75" customHeight="1">
      <c r="A120" s="82"/>
      <c r="B120" s="83"/>
      <c r="C120" s="73" t="s">
        <v>143</v>
      </c>
      <c r="D120" s="37"/>
      <c r="E120" s="4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162" t="s">
        <v>145</v>
      </c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81"/>
      <c r="AJ120" s="81"/>
      <c r="AK120" s="76"/>
      <c r="AL120" s="76"/>
      <c r="AM120" s="81"/>
      <c r="AN120" s="81"/>
      <c r="AO120" s="81"/>
      <c r="AP120" s="81"/>
      <c r="AQ120" s="30">
        <f t="shared" si="32"/>
        <v>1</v>
      </c>
      <c r="AR120" s="3">
        <f t="shared" si="33"/>
        <v>68</v>
      </c>
      <c r="AS120" s="8">
        <f t="shared" si="23"/>
        <v>1.4705882352941176E-2</v>
      </c>
    </row>
    <row r="121" spans="1:45">
      <c r="A121" s="82"/>
      <c r="B121" s="83"/>
      <c r="C121" s="68" t="s">
        <v>142</v>
      </c>
      <c r="D121" s="37"/>
      <c r="E121" s="4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81"/>
      <c r="AJ121" s="81"/>
      <c r="AK121" s="76"/>
      <c r="AL121" s="76"/>
      <c r="AM121" s="81"/>
      <c r="AN121" s="81"/>
      <c r="AO121" s="81"/>
      <c r="AP121" s="81"/>
      <c r="AQ121" s="30">
        <f t="shared" si="32"/>
        <v>0</v>
      </c>
      <c r="AR121" s="3">
        <f t="shared" si="33"/>
        <v>68</v>
      </c>
      <c r="AS121" s="8">
        <f t="shared" si="23"/>
        <v>0</v>
      </c>
    </row>
    <row r="122" spans="1:45">
      <c r="A122" s="82"/>
      <c r="B122" s="83" t="s">
        <v>144</v>
      </c>
      <c r="C122" s="68" t="s">
        <v>88</v>
      </c>
      <c r="D122" s="41"/>
      <c r="E122" s="4"/>
      <c r="F122" s="76"/>
      <c r="G122" s="76"/>
      <c r="H122" s="76"/>
      <c r="I122" s="76"/>
      <c r="J122" s="76"/>
      <c r="K122" s="76"/>
      <c r="L122" s="162" t="s">
        <v>145</v>
      </c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81"/>
      <c r="AJ122" s="81"/>
      <c r="AK122" s="76"/>
      <c r="AL122" s="76"/>
      <c r="AM122" s="81"/>
      <c r="AN122" s="81"/>
      <c r="AO122" s="81"/>
      <c r="AP122" s="81"/>
      <c r="AQ122" s="30">
        <f t="shared" si="32"/>
        <v>1</v>
      </c>
      <c r="AR122" s="3">
        <f t="shared" si="33"/>
        <v>68</v>
      </c>
      <c r="AS122" s="8">
        <f t="shared" si="23"/>
        <v>1.4705882352941176E-2</v>
      </c>
    </row>
    <row r="123" spans="1:45">
      <c r="A123" s="82"/>
      <c r="B123" s="83"/>
      <c r="C123" s="73" t="s">
        <v>89</v>
      </c>
      <c r="D123" s="41"/>
      <c r="E123" s="4"/>
      <c r="F123" s="76"/>
      <c r="G123" s="76"/>
      <c r="H123" s="76"/>
      <c r="I123" s="76"/>
      <c r="J123" s="76"/>
      <c r="K123" s="76"/>
      <c r="L123" s="162" t="s">
        <v>145</v>
      </c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81"/>
      <c r="AJ123" s="81"/>
      <c r="AK123" s="76"/>
      <c r="AL123" s="76"/>
      <c r="AM123" s="81"/>
      <c r="AN123" s="81"/>
      <c r="AO123" s="81"/>
      <c r="AP123" s="81"/>
      <c r="AQ123" s="30">
        <f t="shared" si="32"/>
        <v>1</v>
      </c>
      <c r="AR123" s="3">
        <f t="shared" si="33"/>
        <v>68</v>
      </c>
      <c r="AS123" s="8">
        <f t="shared" si="23"/>
        <v>1.4705882352941176E-2</v>
      </c>
    </row>
    <row r="124" spans="1:45">
      <c r="A124" s="82"/>
      <c r="B124" s="83"/>
      <c r="C124" s="73" t="s">
        <v>90</v>
      </c>
      <c r="D124" s="41"/>
      <c r="E124" s="4"/>
      <c r="F124" s="76"/>
      <c r="G124" s="76"/>
      <c r="H124" s="76"/>
      <c r="I124" s="76"/>
      <c r="J124" s="76"/>
      <c r="K124" s="76"/>
      <c r="L124" s="162" t="s">
        <v>145</v>
      </c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81"/>
      <c r="AJ124" s="81"/>
      <c r="AK124" s="76"/>
      <c r="AL124" s="76"/>
      <c r="AM124" s="81"/>
      <c r="AN124" s="81"/>
      <c r="AO124" s="81"/>
      <c r="AP124" s="81"/>
      <c r="AQ124" s="30">
        <f t="shared" si="32"/>
        <v>1</v>
      </c>
      <c r="AR124" s="3">
        <f t="shared" si="33"/>
        <v>68</v>
      </c>
      <c r="AS124" s="8">
        <f t="shared" si="23"/>
        <v>1.4705882352941176E-2</v>
      </c>
    </row>
    <row r="125" spans="1:45" ht="12.75" customHeight="1">
      <c r="A125" s="82"/>
      <c r="B125" s="83"/>
      <c r="C125" s="68" t="s">
        <v>143</v>
      </c>
      <c r="D125" s="37"/>
      <c r="E125" s="4"/>
      <c r="F125" s="76"/>
      <c r="G125" s="76"/>
      <c r="H125" s="76"/>
      <c r="I125" s="76"/>
      <c r="J125" s="76"/>
      <c r="K125" s="76"/>
      <c r="L125" s="162" t="s">
        <v>145</v>
      </c>
      <c r="M125" s="76"/>
      <c r="N125" s="76"/>
      <c r="O125" s="76"/>
      <c r="P125" s="76"/>
      <c r="Q125" s="76"/>
      <c r="R125" s="76"/>
      <c r="S125" s="76"/>
      <c r="T125" s="71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81"/>
      <c r="AJ125" s="81"/>
      <c r="AK125" s="76"/>
      <c r="AL125" s="76"/>
      <c r="AM125" s="81"/>
      <c r="AN125" s="81"/>
      <c r="AO125" s="81"/>
      <c r="AP125" s="81"/>
      <c r="AQ125" s="30">
        <f t="shared" si="24"/>
        <v>1</v>
      </c>
      <c r="AR125" s="3">
        <f t="shared" ref="AR125" si="34">34*2</f>
        <v>68</v>
      </c>
      <c r="AS125" s="8">
        <f t="shared" si="23"/>
        <v>1.4705882352941176E-2</v>
      </c>
    </row>
    <row r="126" spans="1:45" ht="12.75" customHeight="1">
      <c r="A126" s="82"/>
      <c r="B126" s="84" t="s">
        <v>91</v>
      </c>
      <c r="C126" s="68" t="s">
        <v>88</v>
      </c>
      <c r="D126" s="37"/>
      <c r="E126" s="4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1"/>
      <c r="AK126" s="76"/>
      <c r="AL126" s="76"/>
      <c r="AM126" s="81"/>
      <c r="AN126" s="81"/>
      <c r="AO126" s="81"/>
      <c r="AP126" s="81"/>
      <c r="AQ126" s="30">
        <f t="shared" si="24"/>
        <v>0</v>
      </c>
      <c r="AR126" s="3">
        <f>34*1</f>
        <v>34</v>
      </c>
      <c r="AS126" s="8">
        <f t="shared" si="23"/>
        <v>0</v>
      </c>
    </row>
    <row r="127" spans="1:45" ht="12.75" customHeight="1">
      <c r="A127" s="82"/>
      <c r="B127" s="85"/>
      <c r="C127" s="73" t="s">
        <v>89</v>
      </c>
      <c r="D127" s="37"/>
      <c r="E127" s="4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1"/>
      <c r="AK127" s="76"/>
      <c r="AL127" s="76"/>
      <c r="AM127" s="81"/>
      <c r="AN127" s="81"/>
      <c r="AO127" s="81"/>
      <c r="AP127" s="81"/>
      <c r="AQ127" s="30">
        <f t="shared" ref="AQ127:AQ129" si="35">COUNTA(E127:AP127)</f>
        <v>0</v>
      </c>
      <c r="AR127" s="3">
        <f t="shared" ref="AR127:AR130" si="36">34*1</f>
        <v>34</v>
      </c>
      <c r="AS127" s="8">
        <f t="shared" si="23"/>
        <v>0</v>
      </c>
    </row>
    <row r="128" spans="1:45" ht="12.75" customHeight="1">
      <c r="A128" s="82"/>
      <c r="B128" s="85"/>
      <c r="C128" s="68" t="s">
        <v>90</v>
      </c>
      <c r="D128" s="37"/>
      <c r="E128" s="4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1"/>
      <c r="AJ128" s="76"/>
      <c r="AK128" s="76"/>
      <c r="AL128" s="76"/>
      <c r="AM128" s="81"/>
      <c r="AN128" s="81"/>
      <c r="AO128" s="81"/>
      <c r="AP128" s="81"/>
      <c r="AQ128" s="30">
        <f t="shared" si="35"/>
        <v>0</v>
      </c>
      <c r="AR128" s="3">
        <f t="shared" si="36"/>
        <v>34</v>
      </c>
      <c r="AS128" s="8">
        <f t="shared" si="23"/>
        <v>0</v>
      </c>
    </row>
    <row r="129" spans="1:45" ht="12.75" customHeight="1">
      <c r="A129" s="82"/>
      <c r="B129" s="85"/>
      <c r="C129" s="68" t="s">
        <v>143</v>
      </c>
      <c r="D129" s="41"/>
      <c r="E129" s="4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1"/>
      <c r="AJ129" s="76"/>
      <c r="AK129" s="76"/>
      <c r="AL129" s="76"/>
      <c r="AM129" s="81"/>
      <c r="AN129" s="81"/>
      <c r="AO129" s="81"/>
      <c r="AP129" s="81"/>
      <c r="AQ129" s="30">
        <f t="shared" si="35"/>
        <v>0</v>
      </c>
      <c r="AR129" s="3">
        <f t="shared" si="36"/>
        <v>34</v>
      </c>
      <c r="AS129" s="8">
        <f t="shared" si="23"/>
        <v>0</v>
      </c>
    </row>
    <row r="130" spans="1:45" ht="12.75" customHeight="1">
      <c r="A130" s="82"/>
      <c r="B130" s="86"/>
      <c r="C130" s="73" t="s">
        <v>142</v>
      </c>
      <c r="D130" s="41"/>
      <c r="E130" s="4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1"/>
      <c r="AJ130" s="76"/>
      <c r="AK130" s="76"/>
      <c r="AL130" s="76"/>
      <c r="AM130" s="81"/>
      <c r="AN130" s="81"/>
      <c r="AO130" s="81"/>
      <c r="AP130" s="81"/>
      <c r="AQ130" s="30">
        <f t="shared" ref="AQ130" si="37">COUNTA(E130:AP130)</f>
        <v>0</v>
      </c>
      <c r="AR130" s="3">
        <f t="shared" si="36"/>
        <v>34</v>
      </c>
      <c r="AS130" s="8">
        <f t="shared" si="23"/>
        <v>0</v>
      </c>
    </row>
    <row r="131" spans="1:45" ht="12.75" customHeight="1">
      <c r="A131" s="82"/>
      <c r="B131" s="83" t="s">
        <v>74</v>
      </c>
      <c r="C131" s="68" t="s">
        <v>88</v>
      </c>
      <c r="D131" s="41"/>
      <c r="E131" s="4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1"/>
      <c r="AJ131" s="76"/>
      <c r="AK131" s="76"/>
      <c r="AL131" s="76"/>
      <c r="AM131" s="81"/>
      <c r="AN131" s="81"/>
      <c r="AO131" s="81"/>
      <c r="AP131" s="81"/>
      <c r="AQ131" s="30">
        <f t="shared" si="24"/>
        <v>0</v>
      </c>
      <c r="AR131" s="3">
        <f t="shared" ref="AR131:AR145" si="38">34*1</f>
        <v>34</v>
      </c>
      <c r="AS131" s="8">
        <f t="shared" si="23"/>
        <v>0</v>
      </c>
    </row>
    <row r="132" spans="1:45" ht="12.75" customHeight="1">
      <c r="A132" s="82"/>
      <c r="B132" s="83"/>
      <c r="C132" s="68" t="s">
        <v>89</v>
      </c>
      <c r="D132" s="4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3"/>
      <c r="AJ132" s="4"/>
      <c r="AK132" s="4"/>
      <c r="AL132" s="4"/>
      <c r="AM132" s="7"/>
      <c r="AN132" s="7"/>
      <c r="AO132" s="7"/>
      <c r="AP132" s="7"/>
      <c r="AQ132" s="30">
        <f t="shared" si="24"/>
        <v>0</v>
      </c>
      <c r="AR132" s="3">
        <f t="shared" si="38"/>
        <v>34</v>
      </c>
      <c r="AS132" s="8">
        <f t="shared" si="23"/>
        <v>0</v>
      </c>
    </row>
    <row r="133" spans="1:45" ht="12.75" customHeight="1">
      <c r="A133" s="82"/>
      <c r="B133" s="83"/>
      <c r="C133" s="73" t="s">
        <v>90</v>
      </c>
      <c r="D133" s="4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3"/>
      <c r="AJ133" s="4"/>
      <c r="AK133" s="4"/>
      <c r="AL133" s="4"/>
      <c r="AM133" s="7"/>
      <c r="AN133" s="7"/>
      <c r="AO133" s="7"/>
      <c r="AP133" s="7"/>
      <c r="AQ133" s="30">
        <f t="shared" ref="AQ133:AQ143" si="39">COUNTA(E133:AP133)</f>
        <v>0</v>
      </c>
      <c r="AR133" s="3">
        <f t="shared" si="38"/>
        <v>34</v>
      </c>
      <c r="AS133" s="8">
        <f t="shared" ref="AS133:AS143" si="40">AQ133/AR133</f>
        <v>0</v>
      </c>
    </row>
    <row r="134" spans="1:45" ht="12.75" customHeight="1">
      <c r="A134" s="82"/>
      <c r="B134" s="83"/>
      <c r="C134" s="73" t="s">
        <v>143</v>
      </c>
      <c r="D134" s="4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3"/>
      <c r="AJ134" s="4"/>
      <c r="AK134" s="4"/>
      <c r="AL134" s="4"/>
      <c r="AM134" s="7"/>
      <c r="AN134" s="7"/>
      <c r="AO134" s="7"/>
      <c r="AP134" s="7"/>
      <c r="AQ134" s="30">
        <f t="shared" si="39"/>
        <v>0</v>
      </c>
      <c r="AR134" s="3">
        <f t="shared" si="38"/>
        <v>34</v>
      </c>
      <c r="AS134" s="8">
        <f t="shared" si="40"/>
        <v>0</v>
      </c>
    </row>
    <row r="135" spans="1:45" ht="12.75" customHeight="1">
      <c r="A135" s="82"/>
      <c r="B135" s="83"/>
      <c r="C135" s="68" t="s">
        <v>142</v>
      </c>
      <c r="D135" s="4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3"/>
      <c r="AJ135" s="4"/>
      <c r="AK135" s="4"/>
      <c r="AL135" s="4"/>
      <c r="AM135" s="7"/>
      <c r="AN135" s="7"/>
      <c r="AO135" s="7"/>
      <c r="AP135" s="7"/>
      <c r="AQ135" s="30">
        <f t="shared" si="39"/>
        <v>0</v>
      </c>
      <c r="AR135" s="3">
        <f t="shared" si="38"/>
        <v>34</v>
      </c>
      <c r="AS135" s="8">
        <f t="shared" si="40"/>
        <v>0</v>
      </c>
    </row>
    <row r="136" spans="1:45" ht="12.75" customHeight="1">
      <c r="A136" s="82"/>
      <c r="B136" s="84" t="s">
        <v>75</v>
      </c>
      <c r="C136" s="68" t="s">
        <v>88</v>
      </c>
      <c r="D136" s="4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3"/>
      <c r="AJ136" s="4"/>
      <c r="AK136" s="4"/>
      <c r="AL136" s="4"/>
      <c r="AM136" s="7"/>
      <c r="AN136" s="7"/>
      <c r="AO136" s="7"/>
      <c r="AP136" s="7"/>
      <c r="AQ136" s="30">
        <f t="shared" si="39"/>
        <v>0</v>
      </c>
      <c r="AR136" s="3">
        <f t="shared" si="38"/>
        <v>34</v>
      </c>
      <c r="AS136" s="8">
        <f t="shared" si="40"/>
        <v>0</v>
      </c>
    </row>
    <row r="137" spans="1:45" ht="12.75" customHeight="1">
      <c r="A137" s="82"/>
      <c r="B137" s="85"/>
      <c r="C137" s="68" t="s">
        <v>89</v>
      </c>
      <c r="D137" s="4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3"/>
      <c r="AJ137" s="4"/>
      <c r="AK137" s="4"/>
      <c r="AL137" s="4"/>
      <c r="AM137" s="7"/>
      <c r="AN137" s="7"/>
      <c r="AO137" s="7"/>
      <c r="AP137" s="7"/>
      <c r="AQ137" s="30">
        <f t="shared" si="39"/>
        <v>0</v>
      </c>
      <c r="AR137" s="3">
        <f t="shared" si="38"/>
        <v>34</v>
      </c>
      <c r="AS137" s="8">
        <f t="shared" si="40"/>
        <v>0</v>
      </c>
    </row>
    <row r="138" spans="1:45" ht="12.75" customHeight="1">
      <c r="A138" s="82"/>
      <c r="B138" s="85"/>
      <c r="C138" s="73" t="s">
        <v>90</v>
      </c>
      <c r="D138" s="4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3"/>
      <c r="AJ138" s="4"/>
      <c r="AK138" s="4"/>
      <c r="AL138" s="4"/>
      <c r="AM138" s="7"/>
      <c r="AN138" s="7"/>
      <c r="AO138" s="7"/>
      <c r="AP138" s="7"/>
      <c r="AQ138" s="30">
        <f t="shared" si="39"/>
        <v>0</v>
      </c>
      <c r="AR138" s="3">
        <f t="shared" si="38"/>
        <v>34</v>
      </c>
      <c r="AS138" s="8">
        <f t="shared" si="40"/>
        <v>0</v>
      </c>
    </row>
    <row r="139" spans="1:45" ht="12.75" customHeight="1">
      <c r="A139" s="82"/>
      <c r="B139" s="85"/>
      <c r="C139" s="73" t="s">
        <v>143</v>
      </c>
      <c r="D139" s="4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3"/>
      <c r="AJ139" s="4"/>
      <c r="AK139" s="4"/>
      <c r="AL139" s="4"/>
      <c r="AM139" s="7"/>
      <c r="AN139" s="7"/>
      <c r="AO139" s="7"/>
      <c r="AP139" s="7"/>
      <c r="AQ139" s="30">
        <f t="shared" si="39"/>
        <v>0</v>
      </c>
      <c r="AR139" s="3">
        <f t="shared" si="38"/>
        <v>34</v>
      </c>
      <c r="AS139" s="8">
        <f t="shared" si="40"/>
        <v>0</v>
      </c>
    </row>
    <row r="140" spans="1:45" ht="12.75" customHeight="1">
      <c r="A140" s="82"/>
      <c r="B140" s="86"/>
      <c r="C140" s="68" t="s">
        <v>142</v>
      </c>
      <c r="D140" s="4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3"/>
      <c r="AJ140" s="4"/>
      <c r="AK140" s="4"/>
      <c r="AL140" s="4"/>
      <c r="AM140" s="7"/>
      <c r="AN140" s="7"/>
      <c r="AO140" s="7"/>
      <c r="AP140" s="7"/>
      <c r="AQ140" s="30">
        <f t="shared" si="39"/>
        <v>0</v>
      </c>
      <c r="AR140" s="3">
        <f t="shared" si="38"/>
        <v>34</v>
      </c>
      <c r="AS140" s="8">
        <f t="shared" si="40"/>
        <v>0</v>
      </c>
    </row>
    <row r="141" spans="1:45" ht="12.75" customHeight="1">
      <c r="A141" s="82"/>
      <c r="B141" s="84" t="s">
        <v>76</v>
      </c>
      <c r="C141" s="68" t="s">
        <v>88</v>
      </c>
      <c r="D141" s="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3"/>
      <c r="AJ141" s="4"/>
      <c r="AK141" s="4"/>
      <c r="AL141" s="4"/>
      <c r="AM141" s="7"/>
      <c r="AN141" s="7"/>
      <c r="AO141" s="7"/>
      <c r="AP141" s="7"/>
      <c r="AQ141" s="30">
        <f t="shared" si="39"/>
        <v>0</v>
      </c>
      <c r="AR141" s="3">
        <f t="shared" si="38"/>
        <v>34</v>
      </c>
      <c r="AS141" s="8">
        <f t="shared" si="40"/>
        <v>0</v>
      </c>
    </row>
    <row r="142" spans="1:45" ht="12.75" customHeight="1">
      <c r="A142" s="82"/>
      <c r="B142" s="85"/>
      <c r="C142" s="73" t="s">
        <v>89</v>
      </c>
      <c r="D142" s="4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3"/>
      <c r="AJ142" s="4"/>
      <c r="AK142" s="4"/>
      <c r="AL142" s="4"/>
      <c r="AM142" s="7"/>
      <c r="AN142" s="7"/>
      <c r="AO142" s="7"/>
      <c r="AP142" s="7"/>
      <c r="AQ142" s="30">
        <f t="shared" si="39"/>
        <v>0</v>
      </c>
      <c r="AR142" s="3">
        <f t="shared" si="38"/>
        <v>34</v>
      </c>
      <c r="AS142" s="8">
        <f t="shared" si="40"/>
        <v>0</v>
      </c>
    </row>
    <row r="143" spans="1:45" ht="12.75" customHeight="1">
      <c r="A143" s="82"/>
      <c r="B143" s="85"/>
      <c r="C143" s="73" t="s">
        <v>90</v>
      </c>
      <c r="D143" s="4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3"/>
      <c r="AJ143" s="4"/>
      <c r="AK143" s="4"/>
      <c r="AL143" s="4"/>
      <c r="AM143" s="7"/>
      <c r="AN143" s="7"/>
      <c r="AO143" s="7"/>
      <c r="AP143" s="7"/>
      <c r="AQ143" s="30">
        <f t="shared" si="39"/>
        <v>0</v>
      </c>
      <c r="AR143" s="3">
        <f t="shared" si="38"/>
        <v>34</v>
      </c>
      <c r="AS143" s="8">
        <f t="shared" si="40"/>
        <v>0</v>
      </c>
    </row>
    <row r="144" spans="1:45" ht="12.75" customHeight="1">
      <c r="A144" s="82"/>
      <c r="B144" s="85"/>
      <c r="C144" s="68" t="s">
        <v>143</v>
      </c>
      <c r="D144" s="4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3"/>
      <c r="AG144" s="3"/>
      <c r="AH144" s="4"/>
      <c r="AI144" s="4"/>
      <c r="AJ144" s="7"/>
      <c r="AK144" s="3"/>
      <c r="AL144" s="4"/>
      <c r="AM144" s="7"/>
      <c r="AN144" s="7"/>
      <c r="AO144" s="7"/>
      <c r="AP144" s="7"/>
      <c r="AQ144" s="30">
        <f t="shared" si="24"/>
        <v>0</v>
      </c>
      <c r="AR144" s="3">
        <f t="shared" si="38"/>
        <v>34</v>
      </c>
      <c r="AS144" s="8">
        <f t="shared" si="23"/>
        <v>0</v>
      </c>
    </row>
    <row r="145" spans="1:45" ht="12.75" customHeight="1">
      <c r="A145" s="82"/>
      <c r="B145" s="86"/>
      <c r="C145" s="68" t="s">
        <v>142</v>
      </c>
      <c r="D145" s="37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3"/>
      <c r="AI145" s="3"/>
      <c r="AJ145" s="7"/>
      <c r="AK145" s="4"/>
      <c r="AL145" s="4"/>
      <c r="AM145" s="7"/>
      <c r="AN145" s="7"/>
      <c r="AO145" s="7"/>
      <c r="AP145" s="7"/>
      <c r="AQ145" s="30">
        <f t="shared" si="24"/>
        <v>0</v>
      </c>
      <c r="AR145" s="3">
        <f t="shared" si="38"/>
        <v>34</v>
      </c>
      <c r="AS145" s="8">
        <f t="shared" si="23"/>
        <v>0</v>
      </c>
    </row>
    <row r="146" spans="1:45" ht="12.75" customHeight="1">
      <c r="A146" s="82"/>
      <c r="B146" s="83" t="s">
        <v>77</v>
      </c>
      <c r="C146" s="68" t="s">
        <v>88</v>
      </c>
      <c r="D146" s="37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3"/>
      <c r="AI146" s="3"/>
      <c r="AJ146" s="7"/>
      <c r="AK146" s="4"/>
      <c r="AL146" s="4"/>
      <c r="AM146" s="7"/>
      <c r="AN146" s="7"/>
      <c r="AO146" s="7"/>
      <c r="AP146" s="7"/>
      <c r="AQ146" s="30">
        <f t="shared" si="24"/>
        <v>0</v>
      </c>
      <c r="AR146" s="3">
        <f t="shared" ref="AR146:AR149" si="41">34*2</f>
        <v>68</v>
      </c>
      <c r="AS146" s="8">
        <f t="shared" si="23"/>
        <v>0</v>
      </c>
    </row>
    <row r="147" spans="1:45" ht="12.75" customHeight="1">
      <c r="A147" s="82"/>
      <c r="B147" s="83"/>
      <c r="C147" s="68" t="s">
        <v>89</v>
      </c>
      <c r="D147" s="3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3"/>
      <c r="AI147" s="3"/>
      <c r="AJ147" s="7"/>
      <c r="AK147" s="4"/>
      <c r="AL147" s="4"/>
      <c r="AM147" s="7"/>
      <c r="AN147" s="7"/>
      <c r="AO147" s="7"/>
      <c r="AP147" s="7"/>
      <c r="AQ147" s="30">
        <f t="shared" si="24"/>
        <v>0</v>
      </c>
      <c r="AR147" s="3">
        <f t="shared" si="41"/>
        <v>68</v>
      </c>
      <c r="AS147" s="8">
        <f t="shared" si="23"/>
        <v>0</v>
      </c>
    </row>
    <row r="148" spans="1:45" ht="12.75" customHeight="1">
      <c r="A148" s="82"/>
      <c r="B148" s="83"/>
      <c r="C148" s="73" t="s">
        <v>90</v>
      </c>
      <c r="D148" s="37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3"/>
      <c r="AI148" s="3"/>
      <c r="AJ148" s="7"/>
      <c r="AK148" s="4"/>
      <c r="AL148" s="4"/>
      <c r="AM148" s="7"/>
      <c r="AN148" s="7"/>
      <c r="AO148" s="7"/>
      <c r="AP148" s="7"/>
      <c r="AQ148" s="30">
        <f t="shared" ref="AQ148:AQ150" si="42">COUNTA(E148:AP148)</f>
        <v>0</v>
      </c>
      <c r="AR148" s="3">
        <f t="shared" si="41"/>
        <v>68</v>
      </c>
      <c r="AS148" s="8">
        <f t="shared" ref="AS148:AS150" si="43">AQ148/AR148</f>
        <v>0</v>
      </c>
    </row>
    <row r="149" spans="1:45" ht="12.75" customHeight="1">
      <c r="A149" s="82"/>
      <c r="B149" s="83"/>
      <c r="C149" s="73" t="s">
        <v>143</v>
      </c>
      <c r="D149" s="37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3"/>
      <c r="AI149" s="3"/>
      <c r="AJ149" s="7"/>
      <c r="AK149" s="4"/>
      <c r="AL149" s="4"/>
      <c r="AM149" s="7"/>
      <c r="AN149" s="7"/>
      <c r="AO149" s="7"/>
      <c r="AP149" s="7"/>
      <c r="AQ149" s="30">
        <f t="shared" si="42"/>
        <v>0</v>
      </c>
      <c r="AR149" s="3">
        <f t="shared" si="41"/>
        <v>68</v>
      </c>
      <c r="AS149" s="8">
        <f t="shared" si="43"/>
        <v>0</v>
      </c>
    </row>
    <row r="150" spans="1:45" ht="12.75" customHeight="1">
      <c r="A150" s="82"/>
      <c r="B150" s="83"/>
      <c r="C150" s="68" t="s">
        <v>142</v>
      </c>
      <c r="D150" s="37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3"/>
      <c r="AI150" s="3"/>
      <c r="AJ150" s="7"/>
      <c r="AK150" s="4"/>
      <c r="AL150" s="4"/>
      <c r="AM150" s="7"/>
      <c r="AN150" s="7"/>
      <c r="AO150" s="7"/>
      <c r="AP150" s="7"/>
      <c r="AQ150" s="30">
        <f t="shared" si="42"/>
        <v>0</v>
      </c>
      <c r="AR150" s="3">
        <f>34*3</f>
        <v>102</v>
      </c>
      <c r="AS150" s="8">
        <f t="shared" si="43"/>
        <v>0</v>
      </c>
    </row>
    <row r="151" spans="1:45" ht="27" customHeight="1">
      <c r="A151" s="48"/>
      <c r="B151" s="49"/>
      <c r="C151" s="49"/>
      <c r="D151" s="49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8"/>
      <c r="AN151" s="48"/>
      <c r="AO151" s="48"/>
      <c r="AP151" s="48"/>
      <c r="AQ151" s="48"/>
      <c r="AR151" s="48"/>
      <c r="AS151" s="48"/>
    </row>
    <row r="152" spans="1:45" ht="90.75" customHeight="1">
      <c r="A152" s="105" t="s">
        <v>92</v>
      </c>
      <c r="B152" s="105"/>
      <c r="C152" s="105"/>
      <c r="D152" s="105"/>
      <c r="E152" s="132" t="s">
        <v>140</v>
      </c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10" t="s">
        <v>49</v>
      </c>
      <c r="AR152" s="110" t="s">
        <v>50</v>
      </c>
      <c r="AS152" s="135" t="s">
        <v>51</v>
      </c>
    </row>
    <row r="153" spans="1:45" ht="21" customHeight="1">
      <c r="A153" s="83" t="s">
        <v>52</v>
      </c>
      <c r="B153" s="83"/>
      <c r="C153" s="83"/>
      <c r="D153" s="20" t="s">
        <v>54</v>
      </c>
      <c r="E153" s="83" t="s">
        <v>55</v>
      </c>
      <c r="F153" s="83"/>
      <c r="G153" s="83"/>
      <c r="H153" s="83"/>
      <c r="I153" s="83" t="s">
        <v>56</v>
      </c>
      <c r="J153" s="83"/>
      <c r="K153" s="83"/>
      <c r="L153" s="83"/>
      <c r="M153" s="83" t="s">
        <v>57</v>
      </c>
      <c r="N153" s="83"/>
      <c r="O153" s="83"/>
      <c r="P153" s="83"/>
      <c r="Q153" s="83" t="s">
        <v>58</v>
      </c>
      <c r="R153" s="83"/>
      <c r="S153" s="83"/>
      <c r="T153" s="83"/>
      <c r="U153" s="83" t="s">
        <v>59</v>
      </c>
      <c r="V153" s="83"/>
      <c r="W153" s="83"/>
      <c r="X153" s="83" t="s">
        <v>60</v>
      </c>
      <c r="Y153" s="83"/>
      <c r="Z153" s="83"/>
      <c r="AA153" s="83"/>
      <c r="AB153" s="83" t="s">
        <v>61</v>
      </c>
      <c r="AC153" s="83"/>
      <c r="AD153" s="83"/>
      <c r="AE153" s="83" t="s">
        <v>62</v>
      </c>
      <c r="AF153" s="83"/>
      <c r="AG153" s="83"/>
      <c r="AH153" s="83"/>
      <c r="AI153" s="83"/>
      <c r="AJ153" s="83" t="s">
        <v>63</v>
      </c>
      <c r="AK153" s="83"/>
      <c r="AL153" s="83"/>
      <c r="AM153" s="83" t="s">
        <v>64</v>
      </c>
      <c r="AN153" s="83"/>
      <c r="AO153" s="83"/>
      <c r="AP153" s="83"/>
      <c r="AQ153" s="110"/>
      <c r="AR153" s="110"/>
      <c r="AS153" s="135"/>
    </row>
    <row r="154" spans="1:45" ht="15" customHeight="1">
      <c r="A154" s="83"/>
      <c r="B154" s="83"/>
      <c r="C154" s="83"/>
      <c r="D154" s="20" t="s">
        <v>65</v>
      </c>
      <c r="E154" s="5">
        <v>1</v>
      </c>
      <c r="F154" s="5">
        <v>2</v>
      </c>
      <c r="G154" s="5">
        <v>3</v>
      </c>
      <c r="H154" s="5">
        <v>4</v>
      </c>
      <c r="I154" s="5">
        <v>5</v>
      </c>
      <c r="J154" s="5">
        <v>6</v>
      </c>
      <c r="K154" s="5">
        <v>7</v>
      </c>
      <c r="L154" s="5">
        <v>8</v>
      </c>
      <c r="M154" s="5">
        <v>9</v>
      </c>
      <c r="N154" s="5">
        <v>10</v>
      </c>
      <c r="O154" s="5">
        <v>11</v>
      </c>
      <c r="P154" s="5">
        <v>12</v>
      </c>
      <c r="Q154" s="5">
        <v>13</v>
      </c>
      <c r="R154" s="5">
        <v>14</v>
      </c>
      <c r="S154" s="5">
        <v>15</v>
      </c>
      <c r="T154" s="5">
        <v>16</v>
      </c>
      <c r="U154" s="5">
        <v>17</v>
      </c>
      <c r="V154" s="5">
        <v>18</v>
      </c>
      <c r="W154" s="5">
        <v>19</v>
      </c>
      <c r="X154" s="5">
        <v>20</v>
      </c>
      <c r="Y154" s="5">
        <v>21</v>
      </c>
      <c r="Z154" s="5">
        <v>22</v>
      </c>
      <c r="AA154" s="5">
        <v>23</v>
      </c>
      <c r="AB154" s="5">
        <v>24</v>
      </c>
      <c r="AC154" s="5">
        <v>25</v>
      </c>
      <c r="AD154" s="5">
        <v>26</v>
      </c>
      <c r="AE154" s="5">
        <v>27</v>
      </c>
      <c r="AF154" s="5">
        <v>28</v>
      </c>
      <c r="AG154" s="5">
        <v>29</v>
      </c>
      <c r="AH154" s="5">
        <v>30</v>
      </c>
      <c r="AI154" s="5">
        <v>31</v>
      </c>
      <c r="AJ154" s="5">
        <v>32</v>
      </c>
      <c r="AK154" s="5">
        <v>33</v>
      </c>
      <c r="AL154" s="5">
        <v>34</v>
      </c>
      <c r="AM154" s="5">
        <v>35</v>
      </c>
      <c r="AN154" s="5">
        <v>36</v>
      </c>
      <c r="AO154" s="5">
        <v>37</v>
      </c>
      <c r="AP154" s="5">
        <v>38</v>
      </c>
      <c r="AQ154" s="110"/>
      <c r="AR154" s="110"/>
      <c r="AS154" s="135"/>
    </row>
    <row r="155" spans="1:45" ht="14.25" customHeight="1">
      <c r="A155" s="82" t="s">
        <v>79</v>
      </c>
      <c r="B155" s="84" t="s">
        <v>67</v>
      </c>
      <c r="C155" s="66" t="s">
        <v>93</v>
      </c>
      <c r="D155" s="37"/>
      <c r="E155" s="76"/>
      <c r="F155" s="162" t="s">
        <v>145</v>
      </c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162" t="s">
        <v>145</v>
      </c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81"/>
      <c r="AN155" s="7"/>
      <c r="AO155" s="7"/>
      <c r="AP155" s="7"/>
      <c r="AQ155" s="30">
        <f>COUNTA(E155:AP155)</f>
        <v>2</v>
      </c>
      <c r="AR155" s="3">
        <f>34*5</f>
        <v>170</v>
      </c>
      <c r="AS155" s="8">
        <f t="shared" ref="AS155:AS187" si="44">AQ155/AR155</f>
        <v>1.1764705882352941E-2</v>
      </c>
    </row>
    <row r="156" spans="1:45" ht="17.25" customHeight="1">
      <c r="A156" s="82"/>
      <c r="B156" s="85"/>
      <c r="C156" s="66" t="s">
        <v>94</v>
      </c>
      <c r="D156" s="37"/>
      <c r="E156" s="76"/>
      <c r="F156" s="162" t="s">
        <v>145</v>
      </c>
      <c r="G156" s="76"/>
      <c r="H156" s="76"/>
      <c r="I156" s="76"/>
      <c r="J156" s="76"/>
      <c r="K156" s="76"/>
      <c r="L156" s="76"/>
      <c r="M156" s="76"/>
      <c r="N156" s="76"/>
      <c r="O156" s="76"/>
      <c r="P156" s="162" t="s">
        <v>145</v>
      </c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  <c r="AG156" s="76"/>
      <c r="AH156" s="76"/>
      <c r="AI156" s="76"/>
      <c r="AJ156" s="76"/>
      <c r="AK156" s="76"/>
      <c r="AL156" s="76"/>
      <c r="AM156" s="81"/>
      <c r="AN156" s="7"/>
      <c r="AO156" s="7"/>
      <c r="AP156" s="7"/>
      <c r="AQ156" s="30">
        <f t="shared" ref="AQ156:AQ187" si="45">COUNTA(E156:AP156)</f>
        <v>2</v>
      </c>
      <c r="AR156" s="3">
        <f t="shared" ref="AR156:AR157" si="46">34*5</f>
        <v>170</v>
      </c>
      <c r="AS156" s="8">
        <f t="shared" si="44"/>
        <v>1.1764705882352941E-2</v>
      </c>
    </row>
    <row r="157" spans="1:45" ht="13.5" customHeight="1">
      <c r="A157" s="82"/>
      <c r="B157" s="86"/>
      <c r="C157" s="66" t="s">
        <v>95</v>
      </c>
      <c r="D157" s="37"/>
      <c r="E157" s="76"/>
      <c r="F157" s="162" t="s">
        <v>145</v>
      </c>
      <c r="G157" s="76"/>
      <c r="H157" s="76"/>
      <c r="I157" s="76"/>
      <c r="J157" s="76"/>
      <c r="K157" s="76"/>
      <c r="L157" s="76"/>
      <c r="M157" s="76"/>
      <c r="N157" s="76"/>
      <c r="O157" s="76"/>
      <c r="P157" s="162" t="s">
        <v>145</v>
      </c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81"/>
      <c r="AN157" s="7"/>
      <c r="AO157" s="7"/>
      <c r="AP157" s="7"/>
      <c r="AQ157" s="30">
        <f t="shared" si="45"/>
        <v>2</v>
      </c>
      <c r="AR157" s="3">
        <f t="shared" si="46"/>
        <v>170</v>
      </c>
      <c r="AS157" s="8">
        <f t="shared" si="44"/>
        <v>1.1764705882352941E-2</v>
      </c>
    </row>
    <row r="158" spans="1:45" ht="18" customHeight="1">
      <c r="A158" s="82"/>
      <c r="B158" s="84" t="s">
        <v>96</v>
      </c>
      <c r="C158" s="66" t="s">
        <v>93</v>
      </c>
      <c r="D158" s="37"/>
      <c r="E158" s="76"/>
      <c r="F158" s="76"/>
      <c r="G158" s="76"/>
      <c r="H158" s="76"/>
      <c r="I158" s="162" t="s">
        <v>145</v>
      </c>
      <c r="J158" s="76"/>
      <c r="K158" s="76"/>
      <c r="L158" s="76"/>
      <c r="M158" s="76"/>
      <c r="N158" s="76"/>
      <c r="O158" s="76"/>
      <c r="P158" s="164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81"/>
      <c r="AN158" s="7"/>
      <c r="AO158" s="7"/>
      <c r="AP158" s="7"/>
      <c r="AQ158" s="30">
        <f t="shared" si="45"/>
        <v>1</v>
      </c>
      <c r="AR158" s="3">
        <f>34*3</f>
        <v>102</v>
      </c>
      <c r="AS158" s="8">
        <f t="shared" si="44"/>
        <v>9.8039215686274508E-3</v>
      </c>
    </row>
    <row r="159" spans="1:45" ht="18" customHeight="1">
      <c r="A159" s="82"/>
      <c r="B159" s="85"/>
      <c r="C159" s="66" t="s">
        <v>94</v>
      </c>
      <c r="D159" s="37"/>
      <c r="E159" s="76"/>
      <c r="F159" s="76"/>
      <c r="G159" s="76"/>
      <c r="H159" s="76"/>
      <c r="I159" s="162" t="s">
        <v>145</v>
      </c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81"/>
      <c r="AN159" s="7"/>
      <c r="AO159" s="7"/>
      <c r="AP159" s="7"/>
      <c r="AQ159" s="30">
        <f t="shared" si="45"/>
        <v>1</v>
      </c>
      <c r="AR159" s="3">
        <f t="shared" ref="AR159:AR163" si="47">34*3</f>
        <v>102</v>
      </c>
      <c r="AS159" s="8">
        <f t="shared" si="44"/>
        <v>9.8039215686274508E-3</v>
      </c>
    </row>
    <row r="160" spans="1:45" ht="18.75" customHeight="1">
      <c r="A160" s="82"/>
      <c r="B160" s="86"/>
      <c r="C160" s="66" t="s">
        <v>95</v>
      </c>
      <c r="D160" s="37"/>
      <c r="E160" s="76"/>
      <c r="F160" s="76"/>
      <c r="G160" s="76"/>
      <c r="H160" s="76"/>
      <c r="I160" s="162" t="s">
        <v>145</v>
      </c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81"/>
      <c r="AN160" s="7"/>
      <c r="AO160" s="7"/>
      <c r="AP160" s="7"/>
      <c r="AQ160" s="30">
        <f t="shared" si="45"/>
        <v>1</v>
      </c>
      <c r="AR160" s="3">
        <f t="shared" si="47"/>
        <v>102</v>
      </c>
      <c r="AS160" s="8">
        <f t="shared" si="44"/>
        <v>9.8039215686274508E-3</v>
      </c>
    </row>
    <row r="161" spans="1:45" ht="21" customHeight="1">
      <c r="A161" s="82"/>
      <c r="B161" s="84" t="s">
        <v>144</v>
      </c>
      <c r="C161" s="66" t="s">
        <v>93</v>
      </c>
      <c r="D161" s="18"/>
      <c r="E161" s="76"/>
      <c r="F161" s="76"/>
      <c r="G161" s="76"/>
      <c r="H161" s="76"/>
      <c r="I161" s="162" t="s">
        <v>145</v>
      </c>
      <c r="J161" s="76"/>
      <c r="K161" s="76"/>
      <c r="L161" s="76"/>
      <c r="M161" s="76"/>
      <c r="N161" s="76"/>
      <c r="O161" s="76"/>
      <c r="P161" s="76"/>
      <c r="Q161" s="76"/>
      <c r="R161" s="162" t="s">
        <v>145</v>
      </c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81"/>
      <c r="AN161" s="7"/>
      <c r="AO161" s="7"/>
      <c r="AP161" s="7"/>
      <c r="AQ161" s="30">
        <f t="shared" si="45"/>
        <v>2</v>
      </c>
      <c r="AR161" s="3">
        <f t="shared" si="47"/>
        <v>102</v>
      </c>
      <c r="AS161" s="8">
        <f t="shared" si="44"/>
        <v>1.9607843137254902E-2</v>
      </c>
    </row>
    <row r="162" spans="1:45" ht="18.75" customHeight="1">
      <c r="A162" s="82"/>
      <c r="B162" s="85"/>
      <c r="C162" s="66" t="s">
        <v>94</v>
      </c>
      <c r="D162" s="18"/>
      <c r="E162" s="76"/>
      <c r="F162" s="76"/>
      <c r="G162" s="76"/>
      <c r="H162" s="76"/>
      <c r="I162" s="162" t="s">
        <v>145</v>
      </c>
      <c r="J162" s="76"/>
      <c r="K162" s="76"/>
      <c r="L162" s="76"/>
      <c r="M162" s="76"/>
      <c r="N162" s="76"/>
      <c r="O162" s="76"/>
      <c r="P162" s="76"/>
      <c r="Q162" s="76"/>
      <c r="R162" s="162" t="s">
        <v>145</v>
      </c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81"/>
      <c r="AN162" s="7"/>
      <c r="AO162" s="7"/>
      <c r="AP162" s="7"/>
      <c r="AQ162" s="30">
        <f t="shared" si="45"/>
        <v>2</v>
      </c>
      <c r="AR162" s="3">
        <f t="shared" si="47"/>
        <v>102</v>
      </c>
      <c r="AS162" s="8">
        <f t="shared" si="44"/>
        <v>1.9607843137254902E-2</v>
      </c>
    </row>
    <row r="163" spans="1:45" ht="16.5" customHeight="1">
      <c r="A163" s="82"/>
      <c r="B163" s="86"/>
      <c r="C163" s="66" t="s">
        <v>95</v>
      </c>
      <c r="D163" s="18"/>
      <c r="E163" s="76"/>
      <c r="F163" s="76"/>
      <c r="G163" s="76"/>
      <c r="H163" s="76"/>
      <c r="I163" s="162" t="s">
        <v>145</v>
      </c>
      <c r="J163" s="76"/>
      <c r="K163" s="76"/>
      <c r="L163" s="76"/>
      <c r="M163" s="76"/>
      <c r="N163" s="76"/>
      <c r="O163" s="76"/>
      <c r="P163" s="76"/>
      <c r="Q163" s="76"/>
      <c r="R163" s="162" t="s">
        <v>145</v>
      </c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81"/>
      <c r="AJ163" s="81"/>
      <c r="AK163" s="76"/>
      <c r="AL163" s="76"/>
      <c r="AM163" s="81"/>
      <c r="AN163" s="7"/>
      <c r="AO163" s="7"/>
      <c r="AP163" s="7"/>
      <c r="AQ163" s="30">
        <f t="shared" si="45"/>
        <v>2</v>
      </c>
      <c r="AR163" s="3">
        <f t="shared" si="47"/>
        <v>102</v>
      </c>
      <c r="AS163" s="8">
        <f t="shared" si="44"/>
        <v>1.9607843137254902E-2</v>
      </c>
    </row>
    <row r="164" spans="1:45" ht="21" customHeight="1">
      <c r="A164" s="82"/>
      <c r="B164" s="84" t="s">
        <v>71</v>
      </c>
      <c r="C164" s="66" t="s">
        <v>93</v>
      </c>
      <c r="D164" s="37"/>
      <c r="E164" s="76"/>
      <c r="F164" s="162" t="s">
        <v>145</v>
      </c>
      <c r="G164" s="76"/>
      <c r="H164" s="76"/>
      <c r="I164" s="76"/>
      <c r="J164" s="76"/>
      <c r="K164" s="76"/>
      <c r="L164" s="162" t="s">
        <v>145</v>
      </c>
      <c r="M164" s="76"/>
      <c r="N164" s="76"/>
      <c r="O164" s="76"/>
      <c r="P164" s="76"/>
      <c r="Q164" s="76"/>
      <c r="R164" s="76"/>
      <c r="S164" s="76"/>
      <c r="T164" s="162" t="s">
        <v>145</v>
      </c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81"/>
      <c r="AJ164" s="81"/>
      <c r="AK164" s="76"/>
      <c r="AL164" s="76"/>
      <c r="AM164" s="81"/>
      <c r="AN164" s="7"/>
      <c r="AO164" s="7"/>
      <c r="AP164" s="7"/>
      <c r="AQ164" s="30">
        <f t="shared" si="45"/>
        <v>3</v>
      </c>
      <c r="AR164" s="3">
        <f t="shared" ref="AR164:AR166" si="48">34*5</f>
        <v>170</v>
      </c>
      <c r="AS164" s="8">
        <f t="shared" si="44"/>
        <v>1.7647058823529412E-2</v>
      </c>
    </row>
    <row r="165" spans="1:45" ht="21" customHeight="1">
      <c r="A165" s="82"/>
      <c r="B165" s="85"/>
      <c r="C165" s="66" t="s">
        <v>94</v>
      </c>
      <c r="D165" s="37"/>
      <c r="E165" s="76"/>
      <c r="F165" s="162" t="s">
        <v>145</v>
      </c>
      <c r="G165" s="76"/>
      <c r="H165" s="76"/>
      <c r="I165" s="76"/>
      <c r="J165" s="76"/>
      <c r="K165" s="76"/>
      <c r="L165" s="162" t="s">
        <v>145</v>
      </c>
      <c r="M165" s="76"/>
      <c r="N165" s="76"/>
      <c r="O165" s="76"/>
      <c r="P165" s="76"/>
      <c r="Q165" s="76"/>
      <c r="R165" s="76"/>
      <c r="S165" s="76"/>
      <c r="T165" s="162" t="s">
        <v>145</v>
      </c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81"/>
      <c r="AJ165" s="81"/>
      <c r="AK165" s="76"/>
      <c r="AL165" s="76"/>
      <c r="AM165" s="81"/>
      <c r="AN165" s="7"/>
      <c r="AO165" s="7"/>
      <c r="AP165" s="7"/>
      <c r="AQ165" s="30">
        <f t="shared" si="45"/>
        <v>3</v>
      </c>
      <c r="AR165" s="3">
        <f t="shared" si="48"/>
        <v>170</v>
      </c>
      <c r="AS165" s="8">
        <f t="shared" si="44"/>
        <v>1.7647058823529412E-2</v>
      </c>
    </row>
    <row r="166" spans="1:45" ht="18" customHeight="1">
      <c r="A166" s="82"/>
      <c r="B166" s="86"/>
      <c r="C166" s="66" t="s">
        <v>95</v>
      </c>
      <c r="D166" s="37"/>
      <c r="E166" s="76"/>
      <c r="F166" s="162" t="s">
        <v>145</v>
      </c>
      <c r="G166" s="76"/>
      <c r="H166" s="76"/>
      <c r="I166" s="76"/>
      <c r="J166" s="76"/>
      <c r="K166" s="76"/>
      <c r="L166" s="162" t="s">
        <v>145</v>
      </c>
      <c r="M166" s="76"/>
      <c r="N166" s="76"/>
      <c r="O166" s="76"/>
      <c r="P166" s="76"/>
      <c r="Q166" s="76"/>
      <c r="R166" s="76"/>
      <c r="S166" s="76"/>
      <c r="T166" s="162" t="s">
        <v>145</v>
      </c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81"/>
      <c r="AJ166" s="81"/>
      <c r="AK166" s="76"/>
      <c r="AL166" s="76"/>
      <c r="AM166" s="81"/>
      <c r="AN166" s="7"/>
      <c r="AO166" s="7"/>
      <c r="AP166" s="7"/>
      <c r="AQ166" s="30">
        <f t="shared" si="45"/>
        <v>3</v>
      </c>
      <c r="AR166" s="3">
        <f t="shared" si="48"/>
        <v>170</v>
      </c>
      <c r="AS166" s="8">
        <f t="shared" si="44"/>
        <v>1.7647058823529412E-2</v>
      </c>
    </row>
    <row r="167" spans="1:45" ht="21" customHeight="1">
      <c r="A167" s="82"/>
      <c r="B167" s="84" t="s">
        <v>97</v>
      </c>
      <c r="C167" s="66" t="s">
        <v>93</v>
      </c>
      <c r="D167" s="37"/>
      <c r="E167" s="76"/>
      <c r="F167" s="162" t="s">
        <v>145</v>
      </c>
      <c r="G167" s="76"/>
      <c r="H167" s="76"/>
      <c r="I167" s="162" t="s">
        <v>145</v>
      </c>
      <c r="J167" s="76"/>
      <c r="K167" s="76"/>
      <c r="L167" s="76"/>
      <c r="M167" s="76"/>
      <c r="N167" s="162" t="s">
        <v>145</v>
      </c>
      <c r="O167" s="76"/>
      <c r="P167" s="76"/>
      <c r="Q167" s="76"/>
      <c r="R167" s="76"/>
      <c r="S167" s="162" t="s">
        <v>145</v>
      </c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81"/>
      <c r="AJ167" s="81"/>
      <c r="AK167" s="76"/>
      <c r="AL167" s="76"/>
      <c r="AM167" s="81"/>
      <c r="AN167" s="7"/>
      <c r="AO167" s="7"/>
      <c r="AP167" s="7"/>
      <c r="AQ167" s="30">
        <f t="shared" si="45"/>
        <v>4</v>
      </c>
      <c r="AR167" s="3">
        <f t="shared" ref="AR167:AR169" si="49">34*3</f>
        <v>102</v>
      </c>
      <c r="AS167" s="8">
        <f t="shared" si="44"/>
        <v>3.9215686274509803E-2</v>
      </c>
    </row>
    <row r="168" spans="1:45" ht="18.75" customHeight="1">
      <c r="A168" s="82"/>
      <c r="B168" s="85"/>
      <c r="C168" s="66" t="s">
        <v>94</v>
      </c>
      <c r="D168" s="41"/>
      <c r="E168" s="76"/>
      <c r="F168" s="162" t="s">
        <v>145</v>
      </c>
      <c r="G168" s="76"/>
      <c r="H168" s="76"/>
      <c r="I168" s="162" t="s">
        <v>145</v>
      </c>
      <c r="J168" s="76"/>
      <c r="K168" s="76"/>
      <c r="L168" s="76"/>
      <c r="M168" s="76"/>
      <c r="N168" s="162" t="s">
        <v>145</v>
      </c>
      <c r="O168" s="76"/>
      <c r="P168" s="76"/>
      <c r="Q168" s="76"/>
      <c r="R168" s="76"/>
      <c r="S168" s="162" t="s">
        <v>145</v>
      </c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81"/>
      <c r="AJ168" s="81"/>
      <c r="AK168" s="76"/>
      <c r="AL168" s="76"/>
      <c r="AM168" s="81"/>
      <c r="AN168" s="7"/>
      <c r="AO168" s="7"/>
      <c r="AP168" s="7"/>
      <c r="AQ168" s="30">
        <f t="shared" si="45"/>
        <v>4</v>
      </c>
      <c r="AR168" s="3">
        <f t="shared" si="49"/>
        <v>102</v>
      </c>
      <c r="AS168" s="8">
        <f t="shared" si="44"/>
        <v>3.9215686274509803E-2</v>
      </c>
    </row>
    <row r="169" spans="1:45" ht="18" customHeight="1">
      <c r="A169" s="82"/>
      <c r="B169" s="86"/>
      <c r="C169" s="66" t="s">
        <v>95</v>
      </c>
      <c r="D169" s="37"/>
      <c r="E169" s="76"/>
      <c r="F169" s="162" t="s">
        <v>145</v>
      </c>
      <c r="G169" s="76"/>
      <c r="H169" s="76"/>
      <c r="I169" s="162" t="s">
        <v>145</v>
      </c>
      <c r="J169" s="76"/>
      <c r="K169" s="76"/>
      <c r="L169" s="76"/>
      <c r="M169" s="76"/>
      <c r="N169" s="162" t="s">
        <v>145</v>
      </c>
      <c r="O169" s="76"/>
      <c r="P169" s="76"/>
      <c r="Q169" s="76"/>
      <c r="R169" s="76"/>
      <c r="S169" s="162" t="s">
        <v>145</v>
      </c>
      <c r="T169" s="77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81"/>
      <c r="AJ169" s="81"/>
      <c r="AK169" s="76"/>
      <c r="AL169" s="76"/>
      <c r="AM169" s="81"/>
      <c r="AN169" s="7"/>
      <c r="AO169" s="7"/>
      <c r="AP169" s="7"/>
      <c r="AQ169" s="30">
        <f t="shared" si="45"/>
        <v>4</v>
      </c>
      <c r="AR169" s="3">
        <f t="shared" si="49"/>
        <v>102</v>
      </c>
      <c r="AS169" s="8">
        <f t="shared" si="44"/>
        <v>3.9215686274509803E-2</v>
      </c>
    </row>
    <row r="170" spans="1:45" ht="18" customHeight="1">
      <c r="A170" s="82"/>
      <c r="B170" s="84" t="s">
        <v>98</v>
      </c>
      <c r="C170" s="66" t="s">
        <v>93</v>
      </c>
      <c r="D170" s="37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1"/>
      <c r="AH170" s="76"/>
      <c r="AI170" s="76"/>
      <c r="AJ170" s="81"/>
      <c r="AK170" s="76"/>
      <c r="AL170" s="76"/>
      <c r="AM170" s="81"/>
      <c r="AN170" s="7"/>
      <c r="AO170" s="7"/>
      <c r="AP170" s="7"/>
      <c r="AQ170" s="30">
        <f t="shared" si="45"/>
        <v>0</v>
      </c>
      <c r="AR170" s="3">
        <f>34*1</f>
        <v>34</v>
      </c>
      <c r="AS170" s="8">
        <f t="shared" si="44"/>
        <v>0</v>
      </c>
    </row>
    <row r="171" spans="1:45" ht="15.75" customHeight="1">
      <c r="A171" s="82"/>
      <c r="B171" s="85"/>
      <c r="C171" s="66" t="s">
        <v>94</v>
      </c>
      <c r="D171" s="37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7"/>
      <c r="AK171" s="76"/>
      <c r="AL171" s="76"/>
      <c r="AM171" s="81"/>
      <c r="AN171" s="7"/>
      <c r="AO171" s="7"/>
      <c r="AP171" s="7"/>
      <c r="AQ171" s="30">
        <f t="shared" si="45"/>
        <v>0</v>
      </c>
      <c r="AR171" s="3">
        <f t="shared" ref="AR171:AR181" si="50">34*1</f>
        <v>34</v>
      </c>
      <c r="AS171" s="8">
        <f t="shared" si="44"/>
        <v>0</v>
      </c>
    </row>
    <row r="172" spans="1:45" ht="12.75" customHeight="1">
      <c r="A172" s="82"/>
      <c r="B172" s="86"/>
      <c r="C172" s="66" t="s">
        <v>95</v>
      </c>
      <c r="D172" s="37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1"/>
      <c r="AJ172" s="76"/>
      <c r="AK172" s="76"/>
      <c r="AL172" s="76"/>
      <c r="AM172" s="81"/>
      <c r="AN172" s="7"/>
      <c r="AO172" s="7"/>
      <c r="AP172" s="7"/>
      <c r="AQ172" s="30">
        <f t="shared" si="45"/>
        <v>0</v>
      </c>
      <c r="AR172" s="3">
        <f t="shared" si="50"/>
        <v>34</v>
      </c>
      <c r="AS172" s="8">
        <f t="shared" si="44"/>
        <v>0</v>
      </c>
    </row>
    <row r="173" spans="1:45" ht="18" customHeight="1">
      <c r="A173" s="82"/>
      <c r="B173" s="84" t="s">
        <v>99</v>
      </c>
      <c r="C173" s="66" t="s">
        <v>93</v>
      </c>
      <c r="D173" s="41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1"/>
      <c r="AG173" s="71"/>
      <c r="AH173" s="76"/>
      <c r="AI173" s="76"/>
      <c r="AJ173" s="81"/>
      <c r="AK173" s="71"/>
      <c r="AL173" s="76"/>
      <c r="AM173" s="81"/>
      <c r="AN173" s="7"/>
      <c r="AO173" s="7"/>
      <c r="AP173" s="7"/>
      <c r="AQ173" s="30">
        <f t="shared" si="45"/>
        <v>0</v>
      </c>
      <c r="AR173" s="3">
        <f t="shared" si="50"/>
        <v>34</v>
      </c>
      <c r="AS173" s="8">
        <f t="shared" si="44"/>
        <v>0</v>
      </c>
    </row>
    <row r="174" spans="1:45" ht="15.75" customHeight="1">
      <c r="A174" s="82"/>
      <c r="B174" s="85"/>
      <c r="C174" s="66" t="s">
        <v>94</v>
      </c>
      <c r="D174" s="41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1"/>
      <c r="AG174" s="71"/>
      <c r="AH174" s="76"/>
      <c r="AI174" s="76"/>
      <c r="AJ174" s="81"/>
      <c r="AK174" s="71"/>
      <c r="AL174" s="76"/>
      <c r="AM174" s="81"/>
      <c r="AN174" s="7"/>
      <c r="AO174" s="7"/>
      <c r="AP174" s="7"/>
      <c r="AQ174" s="30">
        <f t="shared" si="45"/>
        <v>0</v>
      </c>
      <c r="AR174" s="3">
        <f t="shared" si="50"/>
        <v>34</v>
      </c>
      <c r="AS174" s="8">
        <f t="shared" si="44"/>
        <v>0</v>
      </c>
    </row>
    <row r="175" spans="1:45" ht="15.75" customHeight="1">
      <c r="A175" s="82"/>
      <c r="B175" s="86"/>
      <c r="C175" s="66" t="s">
        <v>95</v>
      </c>
      <c r="D175" s="41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1"/>
      <c r="AG175" s="71"/>
      <c r="AH175" s="76"/>
      <c r="AI175" s="76"/>
      <c r="AJ175" s="81"/>
      <c r="AK175" s="71"/>
      <c r="AL175" s="76"/>
      <c r="AM175" s="81"/>
      <c r="AN175" s="7"/>
      <c r="AO175" s="7"/>
      <c r="AP175" s="7"/>
      <c r="AQ175" s="30">
        <f t="shared" si="45"/>
        <v>0</v>
      </c>
      <c r="AR175" s="3">
        <f t="shared" si="50"/>
        <v>34</v>
      </c>
      <c r="AS175" s="8">
        <f t="shared" si="44"/>
        <v>0</v>
      </c>
    </row>
    <row r="176" spans="1:45" ht="18" customHeight="1">
      <c r="A176" s="82"/>
      <c r="B176" s="83" t="s">
        <v>74</v>
      </c>
      <c r="C176" s="66" t="s">
        <v>93</v>
      </c>
      <c r="D176" s="41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1"/>
      <c r="AG176" s="71"/>
      <c r="AH176" s="76"/>
      <c r="AI176" s="76"/>
      <c r="AJ176" s="81"/>
      <c r="AK176" s="71"/>
      <c r="AL176" s="76"/>
      <c r="AM176" s="81"/>
      <c r="AN176" s="7"/>
      <c r="AO176" s="7"/>
      <c r="AP176" s="7"/>
      <c r="AQ176" s="30">
        <f t="shared" si="45"/>
        <v>0</v>
      </c>
      <c r="AR176" s="3">
        <f t="shared" si="50"/>
        <v>34</v>
      </c>
      <c r="AS176" s="8">
        <f t="shared" si="44"/>
        <v>0</v>
      </c>
    </row>
    <row r="177" spans="1:45" ht="14.25" customHeight="1">
      <c r="A177" s="82"/>
      <c r="B177" s="83"/>
      <c r="C177" s="66" t="s">
        <v>94</v>
      </c>
      <c r="D177" s="41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1"/>
      <c r="AG177" s="71"/>
      <c r="AH177" s="76"/>
      <c r="AI177" s="76"/>
      <c r="AJ177" s="81"/>
      <c r="AK177" s="71"/>
      <c r="AL177" s="76"/>
      <c r="AM177" s="81"/>
      <c r="AN177" s="7"/>
      <c r="AO177" s="7"/>
      <c r="AP177" s="7"/>
      <c r="AQ177" s="30">
        <f t="shared" si="45"/>
        <v>0</v>
      </c>
      <c r="AR177" s="3">
        <f t="shared" si="50"/>
        <v>34</v>
      </c>
      <c r="AS177" s="8">
        <f t="shared" si="44"/>
        <v>0</v>
      </c>
    </row>
    <row r="178" spans="1:45" ht="12.75" customHeight="1">
      <c r="A178" s="82"/>
      <c r="B178" s="83"/>
      <c r="C178" s="66" t="s">
        <v>95</v>
      </c>
      <c r="D178" s="4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3"/>
      <c r="AG178" s="3"/>
      <c r="AH178" s="4"/>
      <c r="AI178" s="4"/>
      <c r="AJ178" s="7"/>
      <c r="AK178" s="3"/>
      <c r="AL178" s="4"/>
      <c r="AM178" s="7"/>
      <c r="AN178" s="7"/>
      <c r="AO178" s="7"/>
      <c r="AP178" s="7"/>
      <c r="AQ178" s="30">
        <f t="shared" si="45"/>
        <v>0</v>
      </c>
      <c r="AR178" s="3">
        <f t="shared" si="50"/>
        <v>34</v>
      </c>
      <c r="AS178" s="8">
        <f t="shared" si="44"/>
        <v>0</v>
      </c>
    </row>
    <row r="179" spans="1:45" ht="12.75" customHeight="1">
      <c r="A179" s="82"/>
      <c r="B179" s="84" t="s">
        <v>75</v>
      </c>
      <c r="C179" s="66" t="s">
        <v>93</v>
      </c>
      <c r="D179" s="4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3"/>
      <c r="AG179" s="3"/>
      <c r="AH179" s="4"/>
      <c r="AI179" s="4"/>
      <c r="AJ179" s="7"/>
      <c r="AK179" s="3"/>
      <c r="AL179" s="4"/>
      <c r="AM179" s="7"/>
      <c r="AN179" s="7"/>
      <c r="AO179" s="7"/>
      <c r="AP179" s="7"/>
      <c r="AQ179" s="30">
        <f t="shared" si="45"/>
        <v>0</v>
      </c>
      <c r="AR179" s="3">
        <f t="shared" si="50"/>
        <v>34</v>
      </c>
      <c r="AS179" s="8">
        <f t="shared" si="44"/>
        <v>0</v>
      </c>
    </row>
    <row r="180" spans="1:45" ht="12.75" customHeight="1">
      <c r="A180" s="82"/>
      <c r="B180" s="85"/>
      <c r="C180" s="66" t="s">
        <v>94</v>
      </c>
      <c r="D180" s="4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3"/>
      <c r="AG180" s="3"/>
      <c r="AH180" s="4"/>
      <c r="AI180" s="4"/>
      <c r="AJ180" s="7"/>
      <c r="AK180" s="3"/>
      <c r="AL180" s="4"/>
      <c r="AM180" s="7"/>
      <c r="AN180" s="7"/>
      <c r="AO180" s="7"/>
      <c r="AP180" s="7"/>
      <c r="AQ180" s="30">
        <f t="shared" si="45"/>
        <v>0</v>
      </c>
      <c r="AR180" s="3">
        <f t="shared" si="50"/>
        <v>34</v>
      </c>
      <c r="AS180" s="8">
        <f t="shared" si="44"/>
        <v>0</v>
      </c>
    </row>
    <row r="181" spans="1:45" ht="12.75" customHeight="1">
      <c r="A181" s="82"/>
      <c r="B181" s="86"/>
      <c r="C181" s="66" t="s">
        <v>95</v>
      </c>
      <c r="D181" s="4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3"/>
      <c r="AG181" s="3"/>
      <c r="AH181" s="4"/>
      <c r="AI181" s="4"/>
      <c r="AJ181" s="7"/>
      <c r="AK181" s="3"/>
      <c r="AL181" s="4"/>
      <c r="AM181" s="7"/>
      <c r="AN181" s="7"/>
      <c r="AO181" s="7"/>
      <c r="AP181" s="7"/>
      <c r="AQ181" s="30">
        <f t="shared" si="45"/>
        <v>0</v>
      </c>
      <c r="AR181" s="3">
        <f t="shared" si="50"/>
        <v>34</v>
      </c>
      <c r="AS181" s="8">
        <f t="shared" si="44"/>
        <v>0</v>
      </c>
    </row>
    <row r="182" spans="1:45" ht="15" customHeight="1">
      <c r="A182" s="82"/>
      <c r="B182" s="83" t="s">
        <v>100</v>
      </c>
      <c r="C182" s="66" t="s">
        <v>93</v>
      </c>
      <c r="D182" s="37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3"/>
      <c r="AI182" s="3"/>
      <c r="AJ182" s="7"/>
      <c r="AK182" s="4"/>
      <c r="AL182" s="4"/>
      <c r="AM182" s="7"/>
      <c r="AN182" s="7"/>
      <c r="AO182" s="7"/>
      <c r="AP182" s="7"/>
      <c r="AQ182" s="30">
        <f t="shared" si="45"/>
        <v>0</v>
      </c>
      <c r="AR182" s="3">
        <f>34*2</f>
        <v>68</v>
      </c>
      <c r="AS182" s="8">
        <f t="shared" si="44"/>
        <v>0</v>
      </c>
    </row>
    <row r="183" spans="1:45" ht="12.75" customHeight="1">
      <c r="A183" s="82"/>
      <c r="B183" s="83"/>
      <c r="C183" s="66" t="s">
        <v>94</v>
      </c>
      <c r="D183" s="37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3"/>
      <c r="AI183" s="3"/>
      <c r="AJ183" s="7"/>
      <c r="AK183" s="4"/>
      <c r="AL183" s="4"/>
      <c r="AM183" s="7"/>
      <c r="AN183" s="7"/>
      <c r="AO183" s="7"/>
      <c r="AP183" s="7"/>
      <c r="AQ183" s="30">
        <f t="shared" si="45"/>
        <v>0</v>
      </c>
      <c r="AR183" s="3">
        <f t="shared" ref="AR183:AR187" si="51">34*2</f>
        <v>68</v>
      </c>
      <c r="AS183" s="8">
        <f t="shared" si="44"/>
        <v>0</v>
      </c>
    </row>
    <row r="184" spans="1:45" ht="15" customHeight="1">
      <c r="A184" s="82"/>
      <c r="B184" s="83"/>
      <c r="C184" s="66" t="s">
        <v>95</v>
      </c>
      <c r="D184" s="37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3"/>
      <c r="AI184" s="3"/>
      <c r="AJ184" s="7"/>
      <c r="AK184" s="4"/>
      <c r="AL184" s="4"/>
      <c r="AM184" s="7"/>
      <c r="AN184" s="7"/>
      <c r="AO184" s="7"/>
      <c r="AP184" s="7"/>
      <c r="AQ184" s="30">
        <f t="shared" si="45"/>
        <v>0</v>
      </c>
      <c r="AR184" s="3">
        <f t="shared" si="51"/>
        <v>68</v>
      </c>
      <c r="AS184" s="8">
        <f t="shared" si="44"/>
        <v>0</v>
      </c>
    </row>
    <row r="185" spans="1:45" ht="15" customHeight="1">
      <c r="A185" s="82"/>
      <c r="B185" s="84" t="s">
        <v>77</v>
      </c>
      <c r="C185" s="66" t="s">
        <v>93</v>
      </c>
      <c r="D185" s="37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3"/>
      <c r="AI185" s="3"/>
      <c r="AJ185" s="7"/>
      <c r="AK185" s="4"/>
      <c r="AL185" s="4"/>
      <c r="AM185" s="7"/>
      <c r="AN185" s="7"/>
      <c r="AO185" s="7"/>
      <c r="AP185" s="7"/>
      <c r="AQ185" s="30">
        <f t="shared" si="45"/>
        <v>0</v>
      </c>
      <c r="AR185" s="3">
        <f t="shared" si="51"/>
        <v>68</v>
      </c>
      <c r="AS185" s="8">
        <f t="shared" si="44"/>
        <v>0</v>
      </c>
    </row>
    <row r="186" spans="1:45" ht="14.25" customHeight="1">
      <c r="A186" s="82"/>
      <c r="B186" s="85"/>
      <c r="C186" s="66" t="s">
        <v>94</v>
      </c>
      <c r="D186" s="37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3"/>
      <c r="AI186" s="3"/>
      <c r="AJ186" s="7"/>
      <c r="AK186" s="4"/>
      <c r="AL186" s="4"/>
      <c r="AM186" s="7"/>
      <c r="AN186" s="7"/>
      <c r="AO186" s="7"/>
      <c r="AP186" s="7"/>
      <c r="AQ186" s="30">
        <f t="shared" si="45"/>
        <v>0</v>
      </c>
      <c r="AR186" s="3">
        <f t="shared" si="51"/>
        <v>68</v>
      </c>
      <c r="AS186" s="8">
        <f t="shared" si="44"/>
        <v>0</v>
      </c>
    </row>
    <row r="187" spans="1:45" ht="14.25" customHeight="1">
      <c r="A187" s="82"/>
      <c r="B187" s="85"/>
      <c r="C187" s="66" t="s">
        <v>95</v>
      </c>
      <c r="D187" s="3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3"/>
      <c r="AI187" s="3"/>
      <c r="AJ187" s="7"/>
      <c r="AK187" s="4"/>
      <c r="AL187" s="4"/>
      <c r="AM187" s="7"/>
      <c r="AN187" s="7"/>
      <c r="AO187" s="7"/>
      <c r="AP187" s="7"/>
      <c r="AQ187" s="30">
        <f t="shared" si="45"/>
        <v>0</v>
      </c>
      <c r="AR187" s="3">
        <f t="shared" si="51"/>
        <v>68</v>
      </c>
      <c r="AS187" s="8">
        <f t="shared" si="44"/>
        <v>0</v>
      </c>
    </row>
    <row r="188" spans="1:45" ht="27" customHeight="1">
      <c r="A188" s="131"/>
      <c r="B188" s="131"/>
      <c r="C188" s="131"/>
      <c r="D188" s="131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8"/>
      <c r="AN188" s="48"/>
      <c r="AO188" s="48"/>
      <c r="AP188" s="48"/>
      <c r="AQ188" s="48"/>
      <c r="AR188" s="48"/>
      <c r="AS188" s="48"/>
    </row>
    <row r="189" spans="1:45" s="2" customFormat="1" ht="116.25" customHeight="1">
      <c r="A189" s="93" t="s">
        <v>101</v>
      </c>
      <c r="B189" s="94"/>
      <c r="C189" s="94"/>
      <c r="D189" s="95"/>
      <c r="E189" s="117" t="s">
        <v>140</v>
      </c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9"/>
      <c r="AQ189" s="114" t="s">
        <v>49</v>
      </c>
      <c r="AR189" s="138" t="s">
        <v>50</v>
      </c>
      <c r="AS189" s="141" t="s">
        <v>51</v>
      </c>
    </row>
    <row r="190" spans="1:45" s="2" customFormat="1" ht="21.75" customHeight="1">
      <c r="A190" s="87" t="s">
        <v>52</v>
      </c>
      <c r="B190" s="88"/>
      <c r="C190" s="89"/>
      <c r="D190" s="20" t="s">
        <v>54</v>
      </c>
      <c r="E190" s="111" t="s">
        <v>55</v>
      </c>
      <c r="F190" s="112"/>
      <c r="G190" s="112"/>
      <c r="H190" s="113"/>
      <c r="I190" s="111" t="s">
        <v>56</v>
      </c>
      <c r="J190" s="112"/>
      <c r="K190" s="112"/>
      <c r="L190" s="113"/>
      <c r="M190" s="111" t="s">
        <v>57</v>
      </c>
      <c r="N190" s="112"/>
      <c r="O190" s="112"/>
      <c r="P190" s="113"/>
      <c r="Q190" s="111" t="s">
        <v>58</v>
      </c>
      <c r="R190" s="112"/>
      <c r="S190" s="112"/>
      <c r="T190" s="113"/>
      <c r="U190" s="111" t="s">
        <v>59</v>
      </c>
      <c r="V190" s="112"/>
      <c r="W190" s="113"/>
      <c r="X190" s="111" t="s">
        <v>60</v>
      </c>
      <c r="Y190" s="112"/>
      <c r="Z190" s="112"/>
      <c r="AA190" s="113"/>
      <c r="AB190" s="111" t="s">
        <v>61</v>
      </c>
      <c r="AC190" s="112"/>
      <c r="AD190" s="113"/>
      <c r="AE190" s="111" t="s">
        <v>62</v>
      </c>
      <c r="AF190" s="112"/>
      <c r="AG190" s="112"/>
      <c r="AH190" s="112"/>
      <c r="AI190" s="113"/>
      <c r="AJ190" s="111" t="s">
        <v>63</v>
      </c>
      <c r="AK190" s="112"/>
      <c r="AL190" s="113"/>
      <c r="AM190" s="111" t="s">
        <v>64</v>
      </c>
      <c r="AN190" s="112"/>
      <c r="AO190" s="112"/>
      <c r="AP190" s="113"/>
      <c r="AQ190" s="115"/>
      <c r="AR190" s="139"/>
      <c r="AS190" s="142"/>
    </row>
    <row r="191" spans="1:45" s="6" customFormat="1" ht="11.25" customHeight="1">
      <c r="A191" s="90"/>
      <c r="B191" s="91"/>
      <c r="C191" s="92"/>
      <c r="D191" s="20" t="s">
        <v>65</v>
      </c>
      <c r="E191" s="5">
        <v>1</v>
      </c>
      <c r="F191" s="5">
        <v>2</v>
      </c>
      <c r="G191" s="5">
        <v>3</v>
      </c>
      <c r="H191" s="5">
        <v>4</v>
      </c>
      <c r="I191" s="5">
        <v>5</v>
      </c>
      <c r="J191" s="5">
        <v>6</v>
      </c>
      <c r="K191" s="5">
        <v>7</v>
      </c>
      <c r="L191" s="5">
        <v>8</v>
      </c>
      <c r="M191" s="5">
        <v>9</v>
      </c>
      <c r="N191" s="5">
        <v>10</v>
      </c>
      <c r="O191" s="5">
        <v>11</v>
      </c>
      <c r="P191" s="5">
        <v>12</v>
      </c>
      <c r="Q191" s="5">
        <v>13</v>
      </c>
      <c r="R191" s="5">
        <v>14</v>
      </c>
      <c r="S191" s="5">
        <v>15</v>
      </c>
      <c r="T191" s="5">
        <v>16</v>
      </c>
      <c r="U191" s="5">
        <v>17</v>
      </c>
      <c r="V191" s="5">
        <v>18</v>
      </c>
      <c r="W191" s="5">
        <v>19</v>
      </c>
      <c r="X191" s="5">
        <v>20</v>
      </c>
      <c r="Y191" s="5">
        <v>21</v>
      </c>
      <c r="Z191" s="5">
        <v>22</v>
      </c>
      <c r="AA191" s="5">
        <v>23</v>
      </c>
      <c r="AB191" s="5">
        <v>24</v>
      </c>
      <c r="AC191" s="5">
        <v>25</v>
      </c>
      <c r="AD191" s="5">
        <v>26</v>
      </c>
      <c r="AE191" s="5">
        <v>27</v>
      </c>
      <c r="AF191" s="5">
        <v>28</v>
      </c>
      <c r="AG191" s="5">
        <v>29</v>
      </c>
      <c r="AH191" s="5">
        <v>30</v>
      </c>
      <c r="AI191" s="5">
        <v>31</v>
      </c>
      <c r="AJ191" s="5">
        <v>32</v>
      </c>
      <c r="AK191" s="5">
        <v>33</v>
      </c>
      <c r="AL191" s="5">
        <v>34</v>
      </c>
      <c r="AM191" s="5">
        <v>35</v>
      </c>
      <c r="AN191" s="5">
        <v>36</v>
      </c>
      <c r="AO191" s="5">
        <v>37</v>
      </c>
      <c r="AP191" s="5">
        <v>38</v>
      </c>
      <c r="AQ191" s="116"/>
      <c r="AR191" s="140"/>
      <c r="AS191" s="143"/>
    </row>
    <row r="192" spans="1:45" ht="12.75" customHeight="1">
      <c r="A192" s="101" t="s">
        <v>79</v>
      </c>
      <c r="B192" s="84" t="s">
        <v>67</v>
      </c>
      <c r="C192" s="66" t="s">
        <v>102</v>
      </c>
      <c r="D192" s="37"/>
      <c r="E192" s="76"/>
      <c r="F192" s="162" t="s">
        <v>145</v>
      </c>
      <c r="G192" s="76"/>
      <c r="H192" s="76"/>
      <c r="I192" s="76"/>
      <c r="J192" s="76"/>
      <c r="K192" s="162" t="s">
        <v>145</v>
      </c>
      <c r="L192" s="76"/>
      <c r="M192" s="76"/>
      <c r="N192" s="76"/>
      <c r="O192" s="162" t="s">
        <v>145</v>
      </c>
      <c r="P192" s="76"/>
      <c r="Q192" s="76"/>
      <c r="R192" s="76"/>
      <c r="S192" s="162" t="s">
        <v>145</v>
      </c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"/>
      <c r="AN192" s="7"/>
      <c r="AO192" s="7"/>
      <c r="AP192" s="7"/>
      <c r="AQ192" s="30">
        <f>COUNTA(E192:AP192)</f>
        <v>4</v>
      </c>
      <c r="AR192" s="3">
        <f>34*6</f>
        <v>204</v>
      </c>
      <c r="AS192" s="8">
        <f t="shared" ref="AS192:AS224" si="52">AQ192/AR192</f>
        <v>1.9607843137254902E-2</v>
      </c>
    </row>
    <row r="193" spans="1:45">
      <c r="A193" s="101"/>
      <c r="B193" s="85"/>
      <c r="C193" s="66" t="s">
        <v>103</v>
      </c>
      <c r="D193" s="37"/>
      <c r="E193" s="76"/>
      <c r="F193" s="162" t="s">
        <v>145</v>
      </c>
      <c r="G193" s="76"/>
      <c r="H193" s="76"/>
      <c r="I193" s="76"/>
      <c r="J193" s="76"/>
      <c r="K193" s="76"/>
      <c r="L193" s="162" t="s">
        <v>145</v>
      </c>
      <c r="M193" s="76"/>
      <c r="N193" s="76"/>
      <c r="O193" s="162" t="s">
        <v>145</v>
      </c>
      <c r="P193" s="76"/>
      <c r="Q193" s="76"/>
      <c r="R193" s="76"/>
      <c r="S193" s="162" t="s">
        <v>145</v>
      </c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"/>
      <c r="AN193" s="7"/>
      <c r="AO193" s="7"/>
      <c r="AP193" s="7"/>
      <c r="AQ193" s="30">
        <f t="shared" ref="AQ193:AQ224" si="53">COUNTA(E193:AP193)</f>
        <v>4</v>
      </c>
      <c r="AR193" s="3">
        <f t="shared" ref="AR193:AR194" si="54">34*6</f>
        <v>204</v>
      </c>
      <c r="AS193" s="8">
        <f t="shared" si="52"/>
        <v>1.9607843137254902E-2</v>
      </c>
    </row>
    <row r="194" spans="1:45" ht="12.75" customHeight="1">
      <c r="A194" s="101"/>
      <c r="B194" s="86"/>
      <c r="C194" s="66" t="s">
        <v>104</v>
      </c>
      <c r="D194" s="37"/>
      <c r="E194" s="76"/>
      <c r="F194" s="162" t="s">
        <v>145</v>
      </c>
      <c r="G194" s="76"/>
      <c r="H194" s="76"/>
      <c r="I194" s="76"/>
      <c r="J194" s="76"/>
      <c r="K194" s="162" t="s">
        <v>145</v>
      </c>
      <c r="L194" s="76"/>
      <c r="M194" s="76"/>
      <c r="N194" s="76"/>
      <c r="O194" s="162" t="s">
        <v>145</v>
      </c>
      <c r="P194" s="76"/>
      <c r="Q194" s="76"/>
      <c r="R194" s="76"/>
      <c r="S194" s="162" t="s">
        <v>145</v>
      </c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"/>
      <c r="AN194" s="7"/>
      <c r="AO194" s="7"/>
      <c r="AP194" s="7"/>
      <c r="AQ194" s="30">
        <f t="shared" si="53"/>
        <v>4</v>
      </c>
      <c r="AR194" s="3">
        <f t="shared" si="54"/>
        <v>204</v>
      </c>
      <c r="AS194" s="8">
        <f t="shared" si="52"/>
        <v>1.9607843137254902E-2</v>
      </c>
    </row>
    <row r="195" spans="1:45" ht="12.75" customHeight="1">
      <c r="A195" s="101"/>
      <c r="B195" s="84" t="s">
        <v>96</v>
      </c>
      <c r="C195" s="66" t="s">
        <v>102</v>
      </c>
      <c r="D195" s="37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162" t="s">
        <v>145</v>
      </c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"/>
      <c r="AN195" s="7"/>
      <c r="AO195" s="7"/>
      <c r="AP195" s="7"/>
      <c r="AQ195" s="30">
        <f t="shared" si="53"/>
        <v>1</v>
      </c>
      <c r="AR195" s="3">
        <f>34*3</f>
        <v>102</v>
      </c>
      <c r="AS195" s="8">
        <f t="shared" si="52"/>
        <v>9.8039215686274508E-3</v>
      </c>
    </row>
    <row r="196" spans="1:45">
      <c r="A196" s="101"/>
      <c r="B196" s="85"/>
      <c r="C196" s="66" t="s">
        <v>103</v>
      </c>
      <c r="D196" s="37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162" t="s">
        <v>145</v>
      </c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"/>
      <c r="AN196" s="7"/>
      <c r="AO196" s="7"/>
      <c r="AP196" s="7"/>
      <c r="AQ196" s="30">
        <f t="shared" si="53"/>
        <v>1</v>
      </c>
      <c r="AR196" s="3">
        <f t="shared" ref="AR196:AR200" si="55">34*3</f>
        <v>102</v>
      </c>
      <c r="AS196" s="8">
        <f t="shared" si="52"/>
        <v>9.8039215686274508E-3</v>
      </c>
    </row>
    <row r="197" spans="1:45">
      <c r="A197" s="101"/>
      <c r="B197" s="86"/>
      <c r="C197" s="66" t="s">
        <v>104</v>
      </c>
      <c r="D197" s="37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162" t="s">
        <v>145</v>
      </c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"/>
      <c r="AN197" s="7"/>
      <c r="AO197" s="7"/>
      <c r="AP197" s="7"/>
      <c r="AQ197" s="30">
        <f t="shared" si="53"/>
        <v>1</v>
      </c>
      <c r="AR197" s="3">
        <f t="shared" si="55"/>
        <v>102</v>
      </c>
      <c r="AS197" s="8">
        <f t="shared" si="52"/>
        <v>9.8039215686274508E-3</v>
      </c>
    </row>
    <row r="198" spans="1:45" ht="12.75" customHeight="1">
      <c r="A198" s="101"/>
      <c r="B198" s="84" t="s">
        <v>144</v>
      </c>
      <c r="C198" s="66" t="s">
        <v>102</v>
      </c>
      <c r="D198" s="37"/>
      <c r="E198" s="76"/>
      <c r="F198" s="76"/>
      <c r="G198" s="76"/>
      <c r="H198" s="76"/>
      <c r="I198" s="76"/>
      <c r="J198" s="162" t="s">
        <v>145</v>
      </c>
      <c r="K198" s="76"/>
      <c r="L198" s="76"/>
      <c r="M198" s="162" t="s">
        <v>145</v>
      </c>
      <c r="N198" s="76"/>
      <c r="O198" s="76"/>
      <c r="P198" s="162" t="s">
        <v>145</v>
      </c>
      <c r="Q198" s="76"/>
      <c r="R198" s="76"/>
      <c r="S198" s="162" t="s">
        <v>145</v>
      </c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"/>
      <c r="AN198" s="7"/>
      <c r="AO198" s="7"/>
      <c r="AP198" s="7"/>
      <c r="AQ198" s="30">
        <f t="shared" si="53"/>
        <v>4</v>
      </c>
      <c r="AR198" s="3">
        <f t="shared" si="55"/>
        <v>102</v>
      </c>
      <c r="AS198" s="8">
        <f t="shared" si="52"/>
        <v>3.9215686274509803E-2</v>
      </c>
    </row>
    <row r="199" spans="1:45" ht="12.75" customHeight="1">
      <c r="A199" s="101"/>
      <c r="B199" s="85"/>
      <c r="C199" s="66" t="s">
        <v>103</v>
      </c>
      <c r="D199" s="37"/>
      <c r="E199" s="76"/>
      <c r="F199" s="76"/>
      <c r="G199" s="76"/>
      <c r="H199" s="76"/>
      <c r="I199" s="76"/>
      <c r="J199" s="162" t="s">
        <v>145</v>
      </c>
      <c r="K199" s="76"/>
      <c r="L199" s="76"/>
      <c r="M199" s="162" t="s">
        <v>145</v>
      </c>
      <c r="N199" s="76"/>
      <c r="O199" s="76"/>
      <c r="P199" s="162" t="s">
        <v>145</v>
      </c>
      <c r="Q199" s="76"/>
      <c r="R199" s="76"/>
      <c r="S199" s="162" t="s">
        <v>145</v>
      </c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81"/>
      <c r="AJ199" s="81"/>
      <c r="AK199" s="76"/>
      <c r="AL199" s="76"/>
      <c r="AM199" s="7"/>
      <c r="AN199" s="7"/>
      <c r="AO199" s="7"/>
      <c r="AP199" s="7"/>
      <c r="AQ199" s="30">
        <f t="shared" si="53"/>
        <v>4</v>
      </c>
      <c r="AR199" s="3">
        <f t="shared" si="55"/>
        <v>102</v>
      </c>
      <c r="AS199" s="8">
        <f t="shared" si="52"/>
        <v>3.9215686274509803E-2</v>
      </c>
    </row>
    <row r="200" spans="1:45">
      <c r="A200" s="101"/>
      <c r="B200" s="86"/>
      <c r="C200" s="66" t="s">
        <v>104</v>
      </c>
      <c r="D200" s="37"/>
      <c r="E200" s="76"/>
      <c r="F200" s="76"/>
      <c r="G200" s="76"/>
      <c r="H200" s="76"/>
      <c r="I200" s="76"/>
      <c r="J200" s="162" t="s">
        <v>145</v>
      </c>
      <c r="K200" s="76"/>
      <c r="L200" s="76"/>
      <c r="M200" s="162" t="s">
        <v>145</v>
      </c>
      <c r="N200" s="76"/>
      <c r="O200" s="76"/>
      <c r="P200" s="162" t="s">
        <v>145</v>
      </c>
      <c r="Q200" s="76"/>
      <c r="R200" s="76"/>
      <c r="S200" s="162" t="s">
        <v>145</v>
      </c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81"/>
      <c r="AJ200" s="81"/>
      <c r="AK200" s="76"/>
      <c r="AL200" s="76"/>
      <c r="AM200" s="7"/>
      <c r="AN200" s="7"/>
      <c r="AO200" s="7"/>
      <c r="AP200" s="7"/>
      <c r="AQ200" s="30">
        <f t="shared" si="53"/>
        <v>4</v>
      </c>
      <c r="AR200" s="3">
        <f t="shared" si="55"/>
        <v>102</v>
      </c>
      <c r="AS200" s="8">
        <f t="shared" si="52"/>
        <v>3.9215686274509803E-2</v>
      </c>
    </row>
    <row r="201" spans="1:45" ht="12.75" customHeight="1">
      <c r="A201" s="101"/>
      <c r="B201" s="84" t="s">
        <v>71</v>
      </c>
      <c r="C201" s="66" t="s">
        <v>102</v>
      </c>
      <c r="D201" s="37"/>
      <c r="E201" s="76"/>
      <c r="F201" s="76"/>
      <c r="G201" s="76"/>
      <c r="H201" s="76"/>
      <c r="I201" s="76"/>
      <c r="J201" s="76"/>
      <c r="K201" s="162" t="s">
        <v>145</v>
      </c>
      <c r="L201" s="76"/>
      <c r="M201" s="162"/>
      <c r="N201" s="76"/>
      <c r="O201" s="76"/>
      <c r="P201" s="76"/>
      <c r="Q201" s="76"/>
      <c r="R201" s="76"/>
      <c r="S201" s="162" t="s">
        <v>145</v>
      </c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81"/>
      <c r="AJ201" s="81"/>
      <c r="AK201" s="76"/>
      <c r="AL201" s="76"/>
      <c r="AM201" s="7"/>
      <c r="AN201" s="7"/>
      <c r="AO201" s="7"/>
      <c r="AP201" s="7"/>
      <c r="AQ201" s="30">
        <f t="shared" si="53"/>
        <v>2</v>
      </c>
      <c r="AR201" s="3">
        <f>34*5</f>
        <v>170</v>
      </c>
      <c r="AS201" s="8">
        <f t="shared" si="52"/>
        <v>1.1764705882352941E-2</v>
      </c>
    </row>
    <row r="202" spans="1:45" ht="12.75" customHeight="1">
      <c r="A202" s="101"/>
      <c r="B202" s="85"/>
      <c r="C202" s="66" t="s">
        <v>103</v>
      </c>
      <c r="D202" s="37"/>
      <c r="E202" s="76"/>
      <c r="F202" s="76"/>
      <c r="G202" s="76"/>
      <c r="H202" s="76"/>
      <c r="I202" s="76"/>
      <c r="J202" s="76"/>
      <c r="K202" s="162" t="s">
        <v>145</v>
      </c>
      <c r="L202" s="76"/>
      <c r="M202" s="76"/>
      <c r="N202" s="76"/>
      <c r="O202" s="76"/>
      <c r="P202" s="76"/>
      <c r="Q202" s="76"/>
      <c r="R202" s="76"/>
      <c r="S202" s="162" t="s">
        <v>145</v>
      </c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  <c r="AG202" s="76"/>
      <c r="AH202" s="76"/>
      <c r="AI202" s="81"/>
      <c r="AJ202" s="81"/>
      <c r="AK202" s="76"/>
      <c r="AL202" s="76"/>
      <c r="AM202" s="7"/>
      <c r="AN202" s="7"/>
      <c r="AO202" s="7"/>
      <c r="AP202" s="7"/>
      <c r="AQ202" s="30">
        <f t="shared" si="53"/>
        <v>2</v>
      </c>
      <c r="AR202" s="3">
        <f t="shared" ref="AR202:AR203" si="56">34*5</f>
        <v>170</v>
      </c>
      <c r="AS202" s="8">
        <f t="shared" si="52"/>
        <v>1.1764705882352941E-2</v>
      </c>
    </row>
    <row r="203" spans="1:45" ht="12.75" customHeight="1">
      <c r="A203" s="101"/>
      <c r="B203" s="86"/>
      <c r="C203" s="66" t="s">
        <v>104</v>
      </c>
      <c r="D203" s="37"/>
      <c r="E203" s="76"/>
      <c r="F203" s="76"/>
      <c r="G203" s="76"/>
      <c r="H203" s="76"/>
      <c r="I203" s="76"/>
      <c r="J203" s="76"/>
      <c r="K203" s="162" t="s">
        <v>145</v>
      </c>
      <c r="L203" s="76"/>
      <c r="M203" s="76"/>
      <c r="N203" s="76"/>
      <c r="O203" s="76"/>
      <c r="P203" s="76"/>
      <c r="Q203" s="76"/>
      <c r="R203" s="76"/>
      <c r="S203" s="162" t="s">
        <v>145</v>
      </c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81"/>
      <c r="AJ203" s="81"/>
      <c r="AK203" s="76"/>
      <c r="AL203" s="76"/>
      <c r="AM203" s="7"/>
      <c r="AN203" s="7"/>
      <c r="AO203" s="7"/>
      <c r="AP203" s="7"/>
      <c r="AQ203" s="30">
        <f t="shared" si="53"/>
        <v>2</v>
      </c>
      <c r="AR203" s="3">
        <f t="shared" si="56"/>
        <v>170</v>
      </c>
      <c r="AS203" s="8">
        <f t="shared" si="52"/>
        <v>1.1764705882352941E-2</v>
      </c>
    </row>
    <row r="204" spans="1:45">
      <c r="A204" s="101"/>
      <c r="B204" s="84" t="s">
        <v>97</v>
      </c>
      <c r="C204" s="66" t="s">
        <v>102</v>
      </c>
      <c r="D204" s="37"/>
      <c r="E204" s="76"/>
      <c r="F204" s="76"/>
      <c r="G204" s="162" t="s">
        <v>145</v>
      </c>
      <c r="H204" s="76"/>
      <c r="I204" s="76"/>
      <c r="J204" s="162" t="s">
        <v>145</v>
      </c>
      <c r="K204" s="162"/>
      <c r="L204" s="76"/>
      <c r="M204" s="76"/>
      <c r="N204" s="76"/>
      <c r="O204" s="162" t="s">
        <v>145</v>
      </c>
      <c r="P204" s="76"/>
      <c r="Q204" s="76"/>
      <c r="R204" s="76"/>
      <c r="S204" s="162" t="s">
        <v>145</v>
      </c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81"/>
      <c r="AJ204" s="81"/>
      <c r="AK204" s="76"/>
      <c r="AL204" s="76"/>
      <c r="AM204" s="7"/>
      <c r="AN204" s="7"/>
      <c r="AO204" s="7"/>
      <c r="AP204" s="7"/>
      <c r="AQ204" s="30">
        <f t="shared" si="53"/>
        <v>4</v>
      </c>
      <c r="AR204" s="3">
        <f>34*3</f>
        <v>102</v>
      </c>
      <c r="AS204" s="8">
        <f t="shared" si="52"/>
        <v>3.9215686274509803E-2</v>
      </c>
    </row>
    <row r="205" spans="1:45">
      <c r="A205" s="101"/>
      <c r="B205" s="85"/>
      <c r="C205" s="66" t="s">
        <v>103</v>
      </c>
      <c r="D205" s="37"/>
      <c r="E205" s="76"/>
      <c r="F205" s="76"/>
      <c r="G205" s="162" t="s">
        <v>145</v>
      </c>
      <c r="H205" s="76"/>
      <c r="I205" s="76"/>
      <c r="J205" s="162" t="s">
        <v>145</v>
      </c>
      <c r="K205" s="76"/>
      <c r="L205" s="76"/>
      <c r="M205" s="76"/>
      <c r="N205" s="76"/>
      <c r="O205" s="162" t="s">
        <v>145</v>
      </c>
      <c r="P205" s="76"/>
      <c r="Q205" s="76"/>
      <c r="R205" s="76"/>
      <c r="S205" s="162" t="s">
        <v>145</v>
      </c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  <c r="AG205" s="76"/>
      <c r="AH205" s="76"/>
      <c r="AI205" s="81"/>
      <c r="AJ205" s="81"/>
      <c r="AK205" s="76"/>
      <c r="AL205" s="76"/>
      <c r="AM205" s="7"/>
      <c r="AN205" s="7"/>
      <c r="AO205" s="7"/>
      <c r="AP205" s="7"/>
      <c r="AQ205" s="30">
        <f t="shared" si="53"/>
        <v>4</v>
      </c>
      <c r="AR205" s="3">
        <f t="shared" ref="AR205:AR206" si="57">34*3</f>
        <v>102</v>
      </c>
      <c r="AS205" s="8">
        <f t="shared" si="52"/>
        <v>3.9215686274509803E-2</v>
      </c>
    </row>
    <row r="206" spans="1:45" ht="12.75" customHeight="1">
      <c r="A206" s="101"/>
      <c r="B206" s="86"/>
      <c r="C206" s="66" t="s">
        <v>104</v>
      </c>
      <c r="D206" s="37"/>
      <c r="E206" s="76"/>
      <c r="F206" s="76"/>
      <c r="G206" s="162" t="s">
        <v>145</v>
      </c>
      <c r="H206" s="76"/>
      <c r="I206" s="76"/>
      <c r="J206" s="162" t="s">
        <v>145</v>
      </c>
      <c r="K206" s="76"/>
      <c r="L206" s="76"/>
      <c r="M206" s="76"/>
      <c r="N206" s="76"/>
      <c r="O206" s="162" t="s">
        <v>145</v>
      </c>
      <c r="P206" s="76"/>
      <c r="Q206" s="76"/>
      <c r="R206" s="76"/>
      <c r="S206" s="162" t="s">
        <v>145</v>
      </c>
      <c r="T206" s="71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  <c r="AG206" s="76"/>
      <c r="AH206" s="76"/>
      <c r="AI206" s="81"/>
      <c r="AJ206" s="81"/>
      <c r="AK206" s="76"/>
      <c r="AL206" s="76"/>
      <c r="AM206" s="7"/>
      <c r="AN206" s="7"/>
      <c r="AO206" s="7"/>
      <c r="AP206" s="7"/>
      <c r="AQ206" s="30">
        <f t="shared" si="53"/>
        <v>4</v>
      </c>
      <c r="AR206" s="3">
        <f t="shared" si="57"/>
        <v>102</v>
      </c>
      <c r="AS206" s="8">
        <f t="shared" si="52"/>
        <v>3.9215686274509803E-2</v>
      </c>
    </row>
    <row r="207" spans="1:45" ht="12.75" customHeight="1">
      <c r="A207" s="101"/>
      <c r="B207" s="84" t="s">
        <v>98</v>
      </c>
      <c r="C207" s="66" t="s">
        <v>102</v>
      </c>
      <c r="D207" s="37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  <c r="AG207" s="71"/>
      <c r="AH207" s="76"/>
      <c r="AI207" s="76"/>
      <c r="AJ207" s="81"/>
      <c r="AK207" s="76"/>
      <c r="AL207" s="76"/>
      <c r="AM207" s="7"/>
      <c r="AN207" s="7"/>
      <c r="AO207" s="7"/>
      <c r="AP207" s="7"/>
      <c r="AQ207" s="30">
        <f t="shared" si="53"/>
        <v>0</v>
      </c>
      <c r="AR207" s="3">
        <f>34*1</f>
        <v>34</v>
      </c>
      <c r="AS207" s="8">
        <f t="shared" si="52"/>
        <v>0</v>
      </c>
    </row>
    <row r="208" spans="1:45" ht="12.75" customHeight="1">
      <c r="A208" s="101"/>
      <c r="B208" s="85"/>
      <c r="C208" s="66" t="s">
        <v>103</v>
      </c>
      <c r="D208" s="37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  <c r="AE208" s="76"/>
      <c r="AF208" s="76"/>
      <c r="AG208" s="76"/>
      <c r="AH208" s="76"/>
      <c r="AI208" s="76"/>
      <c r="AJ208" s="71"/>
      <c r="AK208" s="76"/>
      <c r="AL208" s="76"/>
      <c r="AM208" s="7"/>
      <c r="AN208" s="7"/>
      <c r="AO208" s="7"/>
      <c r="AP208" s="7"/>
      <c r="AQ208" s="30">
        <f t="shared" si="53"/>
        <v>0</v>
      </c>
      <c r="AR208" s="3">
        <f t="shared" ref="AR208:AR218" si="58">34*1</f>
        <v>34</v>
      </c>
      <c r="AS208" s="8">
        <f t="shared" si="52"/>
        <v>0</v>
      </c>
    </row>
    <row r="209" spans="1:45" ht="12.75" customHeight="1">
      <c r="A209" s="101"/>
      <c r="B209" s="86"/>
      <c r="C209" s="66" t="s">
        <v>104</v>
      </c>
      <c r="D209" s="37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  <c r="AE209" s="76"/>
      <c r="AF209" s="76"/>
      <c r="AG209" s="76"/>
      <c r="AH209" s="76"/>
      <c r="AI209" s="76"/>
      <c r="AJ209" s="76"/>
      <c r="AK209" s="76"/>
      <c r="AL209" s="76"/>
      <c r="AM209" s="7"/>
      <c r="AN209" s="7"/>
      <c r="AO209" s="7"/>
      <c r="AP209" s="7"/>
      <c r="AQ209" s="30">
        <f t="shared" si="53"/>
        <v>0</v>
      </c>
      <c r="AR209" s="3">
        <f t="shared" si="58"/>
        <v>34</v>
      </c>
      <c r="AS209" s="8">
        <f t="shared" si="52"/>
        <v>0</v>
      </c>
    </row>
    <row r="210" spans="1:45" ht="12.75" customHeight="1">
      <c r="A210" s="101"/>
      <c r="B210" s="84" t="s">
        <v>99</v>
      </c>
      <c r="C210" s="66" t="s">
        <v>102</v>
      </c>
      <c r="D210" s="37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  <c r="AA210" s="76"/>
      <c r="AB210" s="76"/>
      <c r="AC210" s="76"/>
      <c r="AD210" s="76"/>
      <c r="AE210" s="76"/>
      <c r="AF210" s="76"/>
      <c r="AG210" s="76"/>
      <c r="AH210" s="76"/>
      <c r="AI210" s="71"/>
      <c r="AJ210" s="76"/>
      <c r="AK210" s="76"/>
      <c r="AL210" s="76"/>
      <c r="AM210" s="7"/>
      <c r="AN210" s="7"/>
      <c r="AO210" s="7"/>
      <c r="AP210" s="7"/>
      <c r="AQ210" s="30">
        <f t="shared" si="53"/>
        <v>0</v>
      </c>
      <c r="AR210" s="3">
        <f t="shared" si="58"/>
        <v>34</v>
      </c>
      <c r="AS210" s="8">
        <f t="shared" si="52"/>
        <v>0</v>
      </c>
    </row>
    <row r="211" spans="1:45" ht="12.75" customHeight="1">
      <c r="A211" s="101"/>
      <c r="B211" s="85"/>
      <c r="C211" s="66" t="s">
        <v>103</v>
      </c>
      <c r="D211" s="37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  <c r="AA211" s="76"/>
      <c r="AB211" s="76"/>
      <c r="AC211" s="76"/>
      <c r="AD211" s="76"/>
      <c r="AE211" s="76"/>
      <c r="AF211" s="71"/>
      <c r="AG211" s="71"/>
      <c r="AH211" s="76"/>
      <c r="AI211" s="76"/>
      <c r="AJ211" s="81"/>
      <c r="AK211" s="71"/>
      <c r="AL211" s="76"/>
      <c r="AM211" s="7"/>
      <c r="AN211" s="7"/>
      <c r="AO211" s="7"/>
      <c r="AP211" s="7"/>
      <c r="AQ211" s="30">
        <f t="shared" si="53"/>
        <v>0</v>
      </c>
      <c r="AR211" s="3">
        <f t="shared" si="58"/>
        <v>34</v>
      </c>
      <c r="AS211" s="8">
        <f t="shared" si="52"/>
        <v>0</v>
      </c>
    </row>
    <row r="212" spans="1:45" ht="12.75" customHeight="1">
      <c r="A212" s="101"/>
      <c r="B212" s="86"/>
      <c r="C212" s="66" t="s">
        <v>104</v>
      </c>
      <c r="D212" s="37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  <c r="AA212" s="76"/>
      <c r="AB212" s="76"/>
      <c r="AC212" s="76"/>
      <c r="AD212" s="76"/>
      <c r="AE212" s="76"/>
      <c r="AF212" s="76"/>
      <c r="AG212" s="76"/>
      <c r="AH212" s="71"/>
      <c r="AI212" s="71"/>
      <c r="AJ212" s="81"/>
      <c r="AK212" s="76"/>
      <c r="AL212" s="76"/>
      <c r="AM212" s="7"/>
      <c r="AN212" s="7"/>
      <c r="AO212" s="7"/>
      <c r="AP212" s="7"/>
      <c r="AQ212" s="30">
        <f t="shared" si="53"/>
        <v>0</v>
      </c>
      <c r="AR212" s="3">
        <f t="shared" si="58"/>
        <v>34</v>
      </c>
      <c r="AS212" s="8">
        <f t="shared" si="52"/>
        <v>0</v>
      </c>
    </row>
    <row r="213" spans="1:45" ht="12.75" customHeight="1">
      <c r="A213" s="101"/>
      <c r="B213" s="83" t="s">
        <v>74</v>
      </c>
      <c r="C213" s="66" t="s">
        <v>102</v>
      </c>
      <c r="D213" s="37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  <c r="AG213" s="76"/>
      <c r="AH213" s="71"/>
      <c r="AI213" s="71"/>
      <c r="AJ213" s="81"/>
      <c r="AK213" s="76"/>
      <c r="AL213" s="76"/>
      <c r="AM213" s="7"/>
      <c r="AN213" s="7"/>
      <c r="AO213" s="7"/>
      <c r="AP213" s="7"/>
      <c r="AQ213" s="30">
        <f t="shared" si="53"/>
        <v>0</v>
      </c>
      <c r="AR213" s="3">
        <f t="shared" si="58"/>
        <v>34</v>
      </c>
      <c r="AS213" s="8">
        <f t="shared" si="52"/>
        <v>0</v>
      </c>
    </row>
    <row r="214" spans="1:45" ht="12.75" customHeight="1">
      <c r="A214" s="101"/>
      <c r="B214" s="83"/>
      <c r="C214" s="66" t="s">
        <v>103</v>
      </c>
      <c r="D214" s="37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1"/>
      <c r="AI214" s="71"/>
      <c r="AJ214" s="81"/>
      <c r="AK214" s="76"/>
      <c r="AL214" s="76"/>
      <c r="AM214" s="7"/>
      <c r="AN214" s="7"/>
      <c r="AO214" s="7"/>
      <c r="AP214" s="7"/>
      <c r="AQ214" s="30">
        <f t="shared" si="53"/>
        <v>0</v>
      </c>
      <c r="AR214" s="3">
        <f t="shared" si="58"/>
        <v>34</v>
      </c>
      <c r="AS214" s="8">
        <f t="shared" si="52"/>
        <v>0</v>
      </c>
    </row>
    <row r="215" spans="1:45" ht="12.75" customHeight="1">
      <c r="A215" s="101"/>
      <c r="B215" s="83"/>
      <c r="C215" s="66" t="s">
        <v>104</v>
      </c>
      <c r="D215" s="37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  <c r="AE215" s="76"/>
      <c r="AF215" s="76"/>
      <c r="AG215" s="76"/>
      <c r="AH215" s="71"/>
      <c r="AI215" s="71"/>
      <c r="AJ215" s="81"/>
      <c r="AK215" s="76"/>
      <c r="AL215" s="76"/>
      <c r="AM215" s="7"/>
      <c r="AN215" s="7"/>
      <c r="AO215" s="7"/>
      <c r="AP215" s="7"/>
      <c r="AQ215" s="30">
        <f t="shared" si="53"/>
        <v>0</v>
      </c>
      <c r="AR215" s="3">
        <f t="shared" si="58"/>
        <v>34</v>
      </c>
      <c r="AS215" s="8">
        <f t="shared" si="52"/>
        <v>0</v>
      </c>
    </row>
    <row r="216" spans="1:45" ht="12.75" customHeight="1">
      <c r="A216" s="101"/>
      <c r="B216" s="83" t="s">
        <v>75</v>
      </c>
      <c r="C216" s="66" t="s">
        <v>102</v>
      </c>
      <c r="D216" s="37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  <c r="AA216" s="76"/>
      <c r="AB216" s="76"/>
      <c r="AC216" s="76"/>
      <c r="AD216" s="76"/>
      <c r="AE216" s="76"/>
      <c r="AF216" s="76"/>
      <c r="AG216" s="76"/>
      <c r="AH216" s="71"/>
      <c r="AI216" s="71"/>
      <c r="AJ216" s="81"/>
      <c r="AK216" s="76"/>
      <c r="AL216" s="76"/>
      <c r="AM216" s="7"/>
      <c r="AN216" s="7"/>
      <c r="AO216" s="7"/>
      <c r="AP216" s="7"/>
      <c r="AQ216" s="30">
        <f t="shared" si="53"/>
        <v>0</v>
      </c>
      <c r="AR216" s="3">
        <f t="shared" si="58"/>
        <v>34</v>
      </c>
      <c r="AS216" s="8">
        <f t="shared" si="52"/>
        <v>0</v>
      </c>
    </row>
    <row r="217" spans="1:45" ht="12.75" customHeight="1">
      <c r="A217" s="101"/>
      <c r="B217" s="83"/>
      <c r="C217" s="66" t="s">
        <v>103</v>
      </c>
      <c r="D217" s="37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  <c r="AA217" s="76"/>
      <c r="AB217" s="76"/>
      <c r="AC217" s="76"/>
      <c r="AD217" s="76"/>
      <c r="AE217" s="76"/>
      <c r="AF217" s="76"/>
      <c r="AG217" s="76"/>
      <c r="AH217" s="71"/>
      <c r="AI217" s="71"/>
      <c r="AJ217" s="81"/>
      <c r="AK217" s="76"/>
      <c r="AL217" s="76"/>
      <c r="AM217" s="7"/>
      <c r="AN217" s="7"/>
      <c r="AO217" s="7"/>
      <c r="AP217" s="7"/>
      <c r="AQ217" s="30">
        <f t="shared" si="53"/>
        <v>0</v>
      </c>
      <c r="AR217" s="3">
        <f t="shared" si="58"/>
        <v>34</v>
      </c>
      <c r="AS217" s="8">
        <f t="shared" si="52"/>
        <v>0</v>
      </c>
    </row>
    <row r="218" spans="1:45" ht="12.75" customHeight="1">
      <c r="A218" s="101"/>
      <c r="B218" s="83"/>
      <c r="C218" s="66" t="s">
        <v>104</v>
      </c>
      <c r="D218" s="37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  <c r="AA218" s="76"/>
      <c r="AB218" s="76"/>
      <c r="AC218" s="76"/>
      <c r="AD218" s="76"/>
      <c r="AE218" s="76"/>
      <c r="AF218" s="76"/>
      <c r="AG218" s="76"/>
      <c r="AH218" s="71"/>
      <c r="AI218" s="71"/>
      <c r="AJ218" s="81"/>
      <c r="AK218" s="76"/>
      <c r="AL218" s="76"/>
      <c r="AM218" s="7"/>
      <c r="AN218" s="7"/>
      <c r="AO218" s="7"/>
      <c r="AP218" s="7"/>
      <c r="AQ218" s="30">
        <f t="shared" si="53"/>
        <v>0</v>
      </c>
      <c r="AR218" s="3">
        <f t="shared" si="58"/>
        <v>34</v>
      </c>
      <c r="AS218" s="8">
        <f t="shared" si="52"/>
        <v>0</v>
      </c>
    </row>
    <row r="219" spans="1:45" ht="12.75" customHeight="1">
      <c r="A219" s="101"/>
      <c r="B219" s="83" t="s">
        <v>100</v>
      </c>
      <c r="C219" s="66" t="s">
        <v>102</v>
      </c>
      <c r="D219" s="37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  <c r="AA219" s="76"/>
      <c r="AB219" s="76"/>
      <c r="AC219" s="76"/>
      <c r="AD219" s="76"/>
      <c r="AE219" s="76"/>
      <c r="AF219" s="76"/>
      <c r="AG219" s="76"/>
      <c r="AH219" s="71"/>
      <c r="AI219" s="71"/>
      <c r="AJ219" s="81"/>
      <c r="AK219" s="76"/>
      <c r="AL219" s="76"/>
      <c r="AM219" s="7"/>
      <c r="AN219" s="7"/>
      <c r="AO219" s="7"/>
      <c r="AP219" s="7"/>
      <c r="AQ219" s="30">
        <f t="shared" si="53"/>
        <v>0</v>
      </c>
      <c r="AR219" s="3">
        <f>34*2</f>
        <v>68</v>
      </c>
      <c r="AS219" s="8">
        <f t="shared" si="52"/>
        <v>0</v>
      </c>
    </row>
    <row r="220" spans="1:45" ht="12.75" customHeight="1">
      <c r="A220" s="101"/>
      <c r="B220" s="83"/>
      <c r="C220" s="66" t="s">
        <v>103</v>
      </c>
      <c r="D220" s="37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  <c r="AG220" s="76"/>
      <c r="AH220" s="71"/>
      <c r="AI220" s="71"/>
      <c r="AJ220" s="81"/>
      <c r="AK220" s="76"/>
      <c r="AL220" s="76"/>
      <c r="AM220" s="7"/>
      <c r="AN220" s="7"/>
      <c r="AO220" s="7"/>
      <c r="AP220" s="7"/>
      <c r="AQ220" s="30">
        <f t="shared" si="53"/>
        <v>0</v>
      </c>
      <c r="AR220" s="3">
        <f t="shared" ref="AR220:AR224" si="59">34*2</f>
        <v>68</v>
      </c>
      <c r="AS220" s="8">
        <f t="shared" si="52"/>
        <v>0</v>
      </c>
    </row>
    <row r="221" spans="1:45" ht="12.75" customHeight="1">
      <c r="A221" s="101"/>
      <c r="B221" s="83"/>
      <c r="C221" s="66" t="s">
        <v>104</v>
      </c>
      <c r="D221" s="37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  <c r="AG221" s="76"/>
      <c r="AH221" s="71"/>
      <c r="AI221" s="71"/>
      <c r="AJ221" s="81"/>
      <c r="AK221" s="76"/>
      <c r="AL221" s="76"/>
      <c r="AM221" s="7"/>
      <c r="AN221" s="7"/>
      <c r="AO221" s="7"/>
      <c r="AP221" s="7"/>
      <c r="AQ221" s="30">
        <f t="shared" si="53"/>
        <v>0</v>
      </c>
      <c r="AR221" s="3">
        <f t="shared" si="59"/>
        <v>68</v>
      </c>
      <c r="AS221" s="8">
        <f t="shared" si="52"/>
        <v>0</v>
      </c>
    </row>
    <row r="222" spans="1:45" ht="12.75" customHeight="1">
      <c r="A222" s="101"/>
      <c r="B222" s="83" t="s">
        <v>77</v>
      </c>
      <c r="C222" s="66" t="s">
        <v>102</v>
      </c>
      <c r="D222" s="37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3"/>
      <c r="AI222" s="3"/>
      <c r="AJ222" s="7"/>
      <c r="AK222" s="4"/>
      <c r="AL222" s="4"/>
      <c r="AM222" s="7"/>
      <c r="AN222" s="7"/>
      <c r="AO222" s="7"/>
      <c r="AP222" s="7"/>
      <c r="AQ222" s="30">
        <f t="shared" si="53"/>
        <v>0</v>
      </c>
      <c r="AR222" s="3">
        <f t="shared" si="59"/>
        <v>68</v>
      </c>
      <c r="AS222" s="8">
        <f t="shared" si="52"/>
        <v>0</v>
      </c>
    </row>
    <row r="223" spans="1:45" ht="12.75" customHeight="1">
      <c r="A223" s="101"/>
      <c r="B223" s="83"/>
      <c r="C223" s="66" t="s">
        <v>103</v>
      </c>
      <c r="D223" s="37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3"/>
      <c r="AI223" s="3"/>
      <c r="AJ223" s="7"/>
      <c r="AK223" s="4"/>
      <c r="AL223" s="4"/>
      <c r="AM223" s="7"/>
      <c r="AN223" s="7"/>
      <c r="AO223" s="7"/>
      <c r="AP223" s="7"/>
      <c r="AQ223" s="30">
        <f t="shared" si="53"/>
        <v>0</v>
      </c>
      <c r="AR223" s="3">
        <f t="shared" si="59"/>
        <v>68</v>
      </c>
      <c r="AS223" s="8">
        <f t="shared" si="52"/>
        <v>0</v>
      </c>
    </row>
    <row r="224" spans="1:45" ht="12.75" customHeight="1">
      <c r="A224" s="101"/>
      <c r="B224" s="83"/>
      <c r="C224" s="66" t="s">
        <v>104</v>
      </c>
      <c r="D224" s="37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3"/>
      <c r="AI224" s="3"/>
      <c r="AJ224" s="7"/>
      <c r="AK224" s="4"/>
      <c r="AL224" s="4"/>
      <c r="AM224" s="7"/>
      <c r="AN224" s="7"/>
      <c r="AO224" s="7"/>
      <c r="AP224" s="7"/>
      <c r="AQ224" s="30">
        <f t="shared" si="53"/>
        <v>0</v>
      </c>
      <c r="AR224" s="3">
        <f t="shared" si="59"/>
        <v>68</v>
      </c>
      <c r="AS224" s="8">
        <f t="shared" si="52"/>
        <v>0</v>
      </c>
    </row>
    <row r="225" spans="1:45" ht="27" customHeight="1">
      <c r="A225" s="48"/>
      <c r="B225" s="49"/>
      <c r="C225" s="49"/>
      <c r="D225" s="49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8"/>
      <c r="AN225" s="48"/>
      <c r="AO225" s="48"/>
      <c r="AP225" s="48"/>
      <c r="AQ225" s="48"/>
      <c r="AR225" s="48"/>
      <c r="AS225" s="48"/>
    </row>
    <row r="226" spans="1:45" s="2" customFormat="1" ht="81.75" customHeight="1">
      <c r="A226" s="105" t="s">
        <v>105</v>
      </c>
      <c r="B226" s="105"/>
      <c r="C226" s="105"/>
      <c r="D226" s="105"/>
      <c r="E226" s="132" t="s">
        <v>140</v>
      </c>
      <c r="F226" s="132"/>
      <c r="G226" s="132"/>
      <c r="H226" s="132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2"/>
      <c r="AB226" s="132"/>
      <c r="AC226" s="132"/>
      <c r="AD226" s="132"/>
      <c r="AE226" s="132"/>
      <c r="AF226" s="132"/>
      <c r="AG226" s="132"/>
      <c r="AH226" s="132"/>
      <c r="AI226" s="132"/>
      <c r="AJ226" s="132"/>
      <c r="AK226" s="132"/>
      <c r="AL226" s="132"/>
      <c r="AM226" s="132"/>
      <c r="AN226" s="132"/>
      <c r="AO226" s="132"/>
      <c r="AP226" s="132"/>
      <c r="AQ226" s="110" t="s">
        <v>49</v>
      </c>
      <c r="AR226" s="136" t="s">
        <v>50</v>
      </c>
      <c r="AS226" s="137" t="s">
        <v>51</v>
      </c>
    </row>
    <row r="227" spans="1:45" s="2" customFormat="1" ht="21.75" customHeight="1">
      <c r="A227" s="83" t="s">
        <v>52</v>
      </c>
      <c r="B227" s="83"/>
      <c r="C227" s="83"/>
      <c r="D227" s="20" t="s">
        <v>54</v>
      </c>
      <c r="E227" s="83" t="s">
        <v>55</v>
      </c>
      <c r="F227" s="83"/>
      <c r="G227" s="83"/>
      <c r="H227" s="83"/>
      <c r="I227" s="83" t="s">
        <v>56</v>
      </c>
      <c r="J227" s="83"/>
      <c r="K227" s="83"/>
      <c r="L227" s="83"/>
      <c r="M227" s="83" t="s">
        <v>57</v>
      </c>
      <c r="N227" s="83"/>
      <c r="O227" s="83"/>
      <c r="P227" s="83"/>
      <c r="Q227" s="83" t="s">
        <v>58</v>
      </c>
      <c r="R227" s="83"/>
      <c r="S227" s="83"/>
      <c r="T227" s="83"/>
      <c r="U227" s="83" t="s">
        <v>59</v>
      </c>
      <c r="V227" s="83"/>
      <c r="W227" s="83"/>
      <c r="X227" s="83" t="s">
        <v>60</v>
      </c>
      <c r="Y227" s="83"/>
      <c r="Z227" s="83"/>
      <c r="AA227" s="83"/>
      <c r="AB227" s="83" t="s">
        <v>61</v>
      </c>
      <c r="AC227" s="83"/>
      <c r="AD227" s="83"/>
      <c r="AE227" s="83" t="s">
        <v>62</v>
      </c>
      <c r="AF227" s="83"/>
      <c r="AG227" s="83"/>
      <c r="AH227" s="83"/>
      <c r="AI227" s="83"/>
      <c r="AJ227" s="83" t="s">
        <v>63</v>
      </c>
      <c r="AK227" s="83"/>
      <c r="AL227" s="83"/>
      <c r="AM227" s="83" t="s">
        <v>64</v>
      </c>
      <c r="AN227" s="83"/>
      <c r="AO227" s="83"/>
      <c r="AP227" s="83"/>
      <c r="AQ227" s="110"/>
      <c r="AR227" s="136"/>
      <c r="AS227" s="137"/>
    </row>
    <row r="228" spans="1:45" s="6" customFormat="1" ht="11.25" customHeight="1">
      <c r="A228" s="83"/>
      <c r="B228" s="83"/>
      <c r="C228" s="83"/>
      <c r="D228" s="20" t="s">
        <v>65</v>
      </c>
      <c r="E228" s="5">
        <v>1</v>
      </c>
      <c r="F228" s="5">
        <v>2</v>
      </c>
      <c r="G228" s="5">
        <v>3</v>
      </c>
      <c r="H228" s="5">
        <v>4</v>
      </c>
      <c r="I228" s="5">
        <v>5</v>
      </c>
      <c r="J228" s="5">
        <v>6</v>
      </c>
      <c r="K228" s="5">
        <v>7</v>
      </c>
      <c r="L228" s="5">
        <v>8</v>
      </c>
      <c r="M228" s="5">
        <v>9</v>
      </c>
      <c r="N228" s="5">
        <v>10</v>
      </c>
      <c r="O228" s="5">
        <v>11</v>
      </c>
      <c r="P228" s="5">
        <v>12</v>
      </c>
      <c r="Q228" s="5">
        <v>13</v>
      </c>
      <c r="R228" s="5">
        <v>14</v>
      </c>
      <c r="S228" s="5">
        <v>15</v>
      </c>
      <c r="T228" s="5">
        <v>16</v>
      </c>
      <c r="U228" s="5">
        <v>17</v>
      </c>
      <c r="V228" s="5">
        <v>18</v>
      </c>
      <c r="W228" s="5">
        <v>19</v>
      </c>
      <c r="X228" s="5">
        <v>20</v>
      </c>
      <c r="Y228" s="5">
        <v>21</v>
      </c>
      <c r="Z228" s="5">
        <v>22</v>
      </c>
      <c r="AA228" s="5">
        <v>23</v>
      </c>
      <c r="AB228" s="5">
        <v>24</v>
      </c>
      <c r="AC228" s="5">
        <v>25</v>
      </c>
      <c r="AD228" s="5">
        <v>26</v>
      </c>
      <c r="AE228" s="5">
        <v>27</v>
      </c>
      <c r="AF228" s="5">
        <v>28</v>
      </c>
      <c r="AG228" s="5">
        <v>29</v>
      </c>
      <c r="AH228" s="5">
        <v>30</v>
      </c>
      <c r="AI228" s="5">
        <v>31</v>
      </c>
      <c r="AJ228" s="5">
        <v>32</v>
      </c>
      <c r="AK228" s="5">
        <v>33</v>
      </c>
      <c r="AL228" s="5">
        <v>34</v>
      </c>
      <c r="AM228" s="5">
        <v>35</v>
      </c>
      <c r="AN228" s="5">
        <v>36</v>
      </c>
      <c r="AO228" s="5">
        <v>37</v>
      </c>
      <c r="AP228" s="5">
        <v>38</v>
      </c>
      <c r="AQ228" s="110"/>
      <c r="AR228" s="136"/>
      <c r="AS228" s="137"/>
    </row>
    <row r="229" spans="1:45" ht="12.75" customHeight="1">
      <c r="A229" s="82" t="s">
        <v>79</v>
      </c>
      <c r="B229" s="84" t="s">
        <v>67</v>
      </c>
      <c r="C229" s="66" t="s">
        <v>106</v>
      </c>
      <c r="D229" s="37"/>
      <c r="E229" s="76"/>
      <c r="F229" s="162" t="s">
        <v>145</v>
      </c>
      <c r="G229" s="162" t="s">
        <v>147</v>
      </c>
      <c r="H229" s="76"/>
      <c r="I229" s="76"/>
      <c r="J229" s="76"/>
      <c r="K229" s="76"/>
      <c r="L229" s="76"/>
      <c r="M229" s="76"/>
      <c r="N229" s="76"/>
      <c r="O229" s="76"/>
      <c r="P229" s="162" t="s">
        <v>147</v>
      </c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81"/>
      <c r="AN229" s="7"/>
      <c r="AO229" s="7"/>
      <c r="AP229" s="7"/>
      <c r="AQ229" s="30">
        <f t="shared" ref="AQ229:AQ273" si="60">COUNTA(E229:AP229)</f>
        <v>3</v>
      </c>
      <c r="AR229" s="3">
        <f>34*4</f>
        <v>136</v>
      </c>
      <c r="AS229" s="8">
        <f t="shared" ref="AS229:AS273" si="61">AQ229/AR229</f>
        <v>2.2058823529411766E-2</v>
      </c>
    </row>
    <row r="230" spans="1:45">
      <c r="A230" s="82"/>
      <c r="B230" s="85"/>
      <c r="C230" s="66" t="s">
        <v>107</v>
      </c>
      <c r="D230" s="37"/>
      <c r="E230" s="76"/>
      <c r="F230" s="162" t="s">
        <v>145</v>
      </c>
      <c r="G230" s="162" t="s">
        <v>147</v>
      </c>
      <c r="H230" s="76"/>
      <c r="I230" s="76"/>
      <c r="J230" s="76"/>
      <c r="K230" s="76"/>
      <c r="L230" s="76"/>
      <c r="M230" s="76"/>
      <c r="N230" s="76"/>
      <c r="O230" s="76"/>
      <c r="P230" s="162" t="s">
        <v>147</v>
      </c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  <c r="AG230" s="76"/>
      <c r="AH230" s="76"/>
      <c r="AI230" s="76"/>
      <c r="AJ230" s="76"/>
      <c r="AK230" s="76"/>
      <c r="AL230" s="76"/>
      <c r="AM230" s="81"/>
      <c r="AN230" s="7"/>
      <c r="AO230" s="7"/>
      <c r="AP230" s="7"/>
      <c r="AQ230" s="30">
        <f t="shared" si="60"/>
        <v>3</v>
      </c>
      <c r="AR230" s="3">
        <f t="shared" ref="AR230:AR231" si="62">34*4</f>
        <v>136</v>
      </c>
      <c r="AS230" s="8">
        <f t="shared" si="61"/>
        <v>2.2058823529411766E-2</v>
      </c>
    </row>
    <row r="231" spans="1:45" ht="12.75" customHeight="1">
      <c r="A231" s="82"/>
      <c r="B231" s="86"/>
      <c r="C231" s="66" t="s">
        <v>108</v>
      </c>
      <c r="D231" s="37"/>
      <c r="E231" s="76"/>
      <c r="F231" s="162" t="s">
        <v>145</v>
      </c>
      <c r="G231" s="162" t="s">
        <v>147</v>
      </c>
      <c r="H231" s="76"/>
      <c r="I231" s="76"/>
      <c r="J231" s="76"/>
      <c r="K231" s="76"/>
      <c r="L231" s="76"/>
      <c r="M231" s="76"/>
      <c r="N231" s="162" t="s">
        <v>147</v>
      </c>
      <c r="O231" s="76"/>
      <c r="P231" s="162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81"/>
      <c r="AN231" s="7"/>
      <c r="AO231" s="7"/>
      <c r="AP231" s="7"/>
      <c r="AQ231" s="30">
        <f t="shared" si="60"/>
        <v>3</v>
      </c>
      <c r="AR231" s="3">
        <f t="shared" si="62"/>
        <v>136</v>
      </c>
      <c r="AS231" s="8">
        <f t="shared" si="61"/>
        <v>2.2058823529411766E-2</v>
      </c>
    </row>
    <row r="232" spans="1:45" ht="12.75" customHeight="1">
      <c r="A232" s="82"/>
      <c r="B232" s="84" t="s">
        <v>96</v>
      </c>
      <c r="C232" s="66" t="s">
        <v>106</v>
      </c>
      <c r="D232" s="37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162" t="s">
        <v>145</v>
      </c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  <c r="AG232" s="76"/>
      <c r="AH232" s="76"/>
      <c r="AI232" s="76"/>
      <c r="AJ232" s="76"/>
      <c r="AK232" s="76"/>
      <c r="AL232" s="76"/>
      <c r="AM232" s="81"/>
      <c r="AN232" s="7"/>
      <c r="AO232" s="7"/>
      <c r="AP232" s="7"/>
      <c r="AQ232" s="30">
        <f t="shared" si="60"/>
        <v>1</v>
      </c>
      <c r="AR232" s="3">
        <f>34*2</f>
        <v>68</v>
      </c>
      <c r="AS232" s="8">
        <f t="shared" si="61"/>
        <v>1.4705882352941176E-2</v>
      </c>
    </row>
    <row r="233" spans="1:45" ht="12.75" customHeight="1">
      <c r="A233" s="82"/>
      <c r="B233" s="85"/>
      <c r="C233" s="66" t="s">
        <v>107</v>
      </c>
      <c r="D233" s="41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162" t="s">
        <v>145</v>
      </c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  <c r="AG233" s="76"/>
      <c r="AH233" s="76"/>
      <c r="AI233" s="76"/>
      <c r="AJ233" s="76"/>
      <c r="AK233" s="76"/>
      <c r="AL233" s="76"/>
      <c r="AM233" s="81"/>
      <c r="AN233" s="7"/>
      <c r="AO233" s="7"/>
      <c r="AP233" s="7"/>
      <c r="AQ233" s="30">
        <f t="shared" si="60"/>
        <v>1</v>
      </c>
      <c r="AR233" s="3">
        <f t="shared" ref="AR233:AR234" si="63">34*2</f>
        <v>68</v>
      </c>
      <c r="AS233" s="8">
        <f t="shared" si="61"/>
        <v>1.4705882352941176E-2</v>
      </c>
    </row>
    <row r="234" spans="1:45">
      <c r="A234" s="82"/>
      <c r="B234" s="86"/>
      <c r="C234" s="66" t="s">
        <v>108</v>
      </c>
      <c r="D234" s="37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162" t="s">
        <v>145</v>
      </c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81"/>
      <c r="AN234" s="7"/>
      <c r="AO234" s="7"/>
      <c r="AP234" s="7"/>
      <c r="AQ234" s="30">
        <f t="shared" si="60"/>
        <v>1</v>
      </c>
      <c r="AR234" s="3">
        <f t="shared" si="63"/>
        <v>68</v>
      </c>
      <c r="AS234" s="8">
        <f t="shared" si="61"/>
        <v>1.4705882352941176E-2</v>
      </c>
    </row>
    <row r="235" spans="1:45">
      <c r="A235" s="82"/>
      <c r="B235" s="84" t="s">
        <v>144</v>
      </c>
      <c r="C235" s="66" t="s">
        <v>106</v>
      </c>
      <c r="D235" s="41"/>
      <c r="E235" s="76"/>
      <c r="F235" s="76"/>
      <c r="G235" s="162" t="s">
        <v>145</v>
      </c>
      <c r="H235" s="76"/>
      <c r="I235" s="76"/>
      <c r="J235" s="162" t="s">
        <v>145</v>
      </c>
      <c r="K235" s="76"/>
      <c r="L235" s="76"/>
      <c r="M235" s="76"/>
      <c r="N235" s="76"/>
      <c r="O235" s="162" t="s">
        <v>145</v>
      </c>
      <c r="P235" s="76"/>
      <c r="Q235" s="76"/>
      <c r="R235" s="76"/>
      <c r="S235" s="162" t="s">
        <v>145</v>
      </c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81"/>
      <c r="AN235" s="7"/>
      <c r="AO235" s="7"/>
      <c r="AP235" s="7"/>
      <c r="AQ235" s="30">
        <f t="shared" si="60"/>
        <v>4</v>
      </c>
      <c r="AR235" s="3">
        <f>34*3</f>
        <v>102</v>
      </c>
      <c r="AS235" s="8">
        <f t="shared" si="61"/>
        <v>3.9215686274509803E-2</v>
      </c>
    </row>
    <row r="236" spans="1:45" ht="12.75" customHeight="1">
      <c r="A236" s="82"/>
      <c r="B236" s="85"/>
      <c r="C236" s="66" t="s">
        <v>107</v>
      </c>
      <c r="D236" s="37"/>
      <c r="E236" s="76"/>
      <c r="F236" s="76"/>
      <c r="G236" s="162" t="s">
        <v>145</v>
      </c>
      <c r="H236" s="76"/>
      <c r="I236" s="76"/>
      <c r="J236" s="162" t="s">
        <v>145</v>
      </c>
      <c r="K236" s="76"/>
      <c r="L236" s="76"/>
      <c r="M236" s="76"/>
      <c r="N236" s="76"/>
      <c r="O236" s="162" t="s">
        <v>145</v>
      </c>
      <c r="P236" s="76"/>
      <c r="Q236" s="76"/>
      <c r="R236" s="76"/>
      <c r="S236" s="162" t="s">
        <v>145</v>
      </c>
      <c r="T236" s="76"/>
      <c r="U236" s="76"/>
      <c r="V236" s="76"/>
      <c r="W236" s="76"/>
      <c r="X236" s="76"/>
      <c r="Y236" s="76"/>
      <c r="Z236" s="76"/>
      <c r="AA236" s="76"/>
      <c r="AB236" s="76"/>
      <c r="AC236" s="76"/>
      <c r="AD236" s="76"/>
      <c r="AE236" s="76"/>
      <c r="AF236" s="76"/>
      <c r="AG236" s="76"/>
      <c r="AH236" s="76"/>
      <c r="AI236" s="76"/>
      <c r="AJ236" s="76"/>
      <c r="AK236" s="76"/>
      <c r="AL236" s="76"/>
      <c r="AM236" s="81"/>
      <c r="AN236" s="7"/>
      <c r="AO236" s="7"/>
      <c r="AP236" s="7"/>
      <c r="AQ236" s="30">
        <f t="shared" si="60"/>
        <v>4</v>
      </c>
      <c r="AR236" s="3">
        <f t="shared" ref="AR236:AR240" si="64">34*3</f>
        <v>102</v>
      </c>
      <c r="AS236" s="8">
        <f t="shared" si="61"/>
        <v>3.9215686274509803E-2</v>
      </c>
    </row>
    <row r="237" spans="1:45" ht="12.75" customHeight="1">
      <c r="A237" s="82"/>
      <c r="B237" s="86"/>
      <c r="C237" s="66" t="s">
        <v>108</v>
      </c>
      <c r="D237" s="37"/>
      <c r="E237" s="76"/>
      <c r="F237" s="76"/>
      <c r="G237" s="162" t="s">
        <v>145</v>
      </c>
      <c r="H237" s="76"/>
      <c r="I237" s="76"/>
      <c r="J237" s="162" t="s">
        <v>145</v>
      </c>
      <c r="K237" s="76"/>
      <c r="L237" s="76"/>
      <c r="M237" s="76"/>
      <c r="N237" s="76"/>
      <c r="O237" s="162" t="s">
        <v>145</v>
      </c>
      <c r="P237" s="76"/>
      <c r="Q237" s="76"/>
      <c r="R237" s="76"/>
      <c r="S237" s="162" t="s">
        <v>145</v>
      </c>
      <c r="T237" s="76"/>
      <c r="U237" s="76"/>
      <c r="V237" s="76"/>
      <c r="W237" s="76"/>
      <c r="X237" s="76"/>
      <c r="Y237" s="76"/>
      <c r="Z237" s="76"/>
      <c r="AA237" s="76"/>
      <c r="AB237" s="76"/>
      <c r="AC237" s="76"/>
      <c r="AD237" s="76"/>
      <c r="AE237" s="76"/>
      <c r="AF237" s="76"/>
      <c r="AG237" s="76"/>
      <c r="AH237" s="76"/>
      <c r="AI237" s="81"/>
      <c r="AJ237" s="81"/>
      <c r="AK237" s="76"/>
      <c r="AL237" s="76"/>
      <c r="AM237" s="81"/>
      <c r="AN237" s="7"/>
      <c r="AO237" s="7"/>
      <c r="AP237" s="7"/>
      <c r="AQ237" s="30">
        <f t="shared" si="60"/>
        <v>4</v>
      </c>
      <c r="AR237" s="3">
        <f t="shared" si="64"/>
        <v>102</v>
      </c>
      <c r="AS237" s="8">
        <f t="shared" si="61"/>
        <v>3.9215686274509803E-2</v>
      </c>
    </row>
    <row r="238" spans="1:45">
      <c r="A238" s="82"/>
      <c r="B238" s="84" t="s">
        <v>109</v>
      </c>
      <c r="C238" s="66" t="s">
        <v>106</v>
      </c>
      <c r="D238" s="37"/>
      <c r="E238" s="76"/>
      <c r="F238" s="76"/>
      <c r="G238" s="76"/>
      <c r="H238" s="76"/>
      <c r="I238" s="76"/>
      <c r="J238" s="76"/>
      <c r="K238" s="76"/>
      <c r="L238" s="76"/>
      <c r="M238" s="76"/>
      <c r="N238" s="162" t="s">
        <v>145</v>
      </c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  <c r="AA238" s="76"/>
      <c r="AB238" s="76"/>
      <c r="AC238" s="76"/>
      <c r="AD238" s="76"/>
      <c r="AE238" s="76"/>
      <c r="AF238" s="76"/>
      <c r="AG238" s="76"/>
      <c r="AH238" s="76"/>
      <c r="AI238" s="81"/>
      <c r="AJ238" s="81"/>
      <c r="AK238" s="76"/>
      <c r="AL238" s="76"/>
      <c r="AM238" s="81"/>
      <c r="AN238" s="7"/>
      <c r="AO238" s="7"/>
      <c r="AP238" s="7"/>
      <c r="AQ238" s="30">
        <f t="shared" si="60"/>
        <v>1</v>
      </c>
      <c r="AR238" s="3">
        <f t="shared" si="64"/>
        <v>102</v>
      </c>
      <c r="AS238" s="8">
        <f t="shared" si="61"/>
        <v>9.8039215686274508E-3</v>
      </c>
    </row>
    <row r="239" spans="1:45" ht="12.75" customHeight="1">
      <c r="A239" s="82"/>
      <c r="B239" s="85"/>
      <c r="C239" s="66" t="s">
        <v>107</v>
      </c>
      <c r="D239" s="37"/>
      <c r="E239" s="76"/>
      <c r="F239" s="76"/>
      <c r="G239" s="76"/>
      <c r="H239" s="76"/>
      <c r="I239" s="76"/>
      <c r="J239" s="76"/>
      <c r="K239" s="76"/>
      <c r="L239" s="76"/>
      <c r="M239" s="76"/>
      <c r="N239" s="162" t="s">
        <v>145</v>
      </c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  <c r="AA239" s="76"/>
      <c r="AB239" s="76"/>
      <c r="AC239" s="76"/>
      <c r="AD239" s="76"/>
      <c r="AE239" s="76"/>
      <c r="AF239" s="76"/>
      <c r="AG239" s="76"/>
      <c r="AH239" s="76"/>
      <c r="AI239" s="81"/>
      <c r="AJ239" s="81"/>
      <c r="AK239" s="76"/>
      <c r="AL239" s="76"/>
      <c r="AM239" s="81"/>
      <c r="AN239" s="7"/>
      <c r="AO239" s="7"/>
      <c r="AP239" s="7"/>
      <c r="AQ239" s="30">
        <f t="shared" si="60"/>
        <v>1</v>
      </c>
      <c r="AR239" s="3">
        <f t="shared" si="64"/>
        <v>102</v>
      </c>
      <c r="AS239" s="8">
        <f t="shared" si="61"/>
        <v>9.8039215686274508E-3</v>
      </c>
    </row>
    <row r="240" spans="1:45" ht="12.75" customHeight="1">
      <c r="A240" s="82"/>
      <c r="B240" s="85"/>
      <c r="C240" s="66" t="s">
        <v>108</v>
      </c>
      <c r="D240" s="37"/>
      <c r="E240" s="76"/>
      <c r="F240" s="76"/>
      <c r="G240" s="76"/>
      <c r="H240" s="76"/>
      <c r="I240" s="76"/>
      <c r="J240" s="76"/>
      <c r="K240" s="76"/>
      <c r="L240" s="76"/>
      <c r="M240" s="76"/>
      <c r="N240" s="162" t="s">
        <v>145</v>
      </c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  <c r="AG240" s="76"/>
      <c r="AH240" s="76"/>
      <c r="AI240" s="81"/>
      <c r="AJ240" s="81"/>
      <c r="AK240" s="76"/>
      <c r="AL240" s="76"/>
      <c r="AM240" s="81"/>
      <c r="AN240" s="7"/>
      <c r="AO240" s="7"/>
      <c r="AP240" s="7"/>
      <c r="AQ240" s="30">
        <f t="shared" si="60"/>
        <v>1</v>
      </c>
      <c r="AR240" s="3">
        <f t="shared" si="64"/>
        <v>102</v>
      </c>
      <c r="AS240" s="8">
        <f t="shared" si="61"/>
        <v>9.8039215686274508E-3</v>
      </c>
    </row>
    <row r="241" spans="1:45" ht="12.75" customHeight="1">
      <c r="A241" s="82"/>
      <c r="B241" s="84" t="s">
        <v>110</v>
      </c>
      <c r="C241" s="66" t="s">
        <v>106</v>
      </c>
      <c r="D241" s="41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  <c r="AG241" s="76"/>
      <c r="AH241" s="76"/>
      <c r="AI241" s="81"/>
      <c r="AJ241" s="81"/>
      <c r="AK241" s="76"/>
      <c r="AL241" s="76"/>
      <c r="AM241" s="81"/>
      <c r="AN241" s="7"/>
      <c r="AO241" s="7"/>
      <c r="AP241" s="7"/>
      <c r="AQ241" s="30">
        <f t="shared" si="60"/>
        <v>0</v>
      </c>
      <c r="AR241" s="3">
        <f>34*2</f>
        <v>68</v>
      </c>
      <c r="AS241" s="8">
        <f t="shared" si="61"/>
        <v>0</v>
      </c>
    </row>
    <row r="242" spans="1:45">
      <c r="A242" s="82"/>
      <c r="B242" s="85"/>
      <c r="C242" s="66" t="s">
        <v>107</v>
      </c>
      <c r="D242" s="37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  <c r="AG242" s="76"/>
      <c r="AH242" s="76"/>
      <c r="AI242" s="81"/>
      <c r="AJ242" s="81"/>
      <c r="AK242" s="76"/>
      <c r="AL242" s="76"/>
      <c r="AM242" s="81"/>
      <c r="AN242" s="7"/>
      <c r="AO242" s="7"/>
      <c r="AP242" s="7"/>
      <c r="AQ242" s="30">
        <f t="shared" si="60"/>
        <v>0</v>
      </c>
      <c r="AR242" s="3">
        <f t="shared" ref="AR242:AR243" si="65">34*2</f>
        <v>68</v>
      </c>
      <c r="AS242" s="8">
        <f>AT229</f>
        <v>0</v>
      </c>
    </row>
    <row r="243" spans="1:45">
      <c r="A243" s="82"/>
      <c r="B243" s="85"/>
      <c r="C243" s="66" t="s">
        <v>108</v>
      </c>
      <c r="D243" s="37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  <c r="AG243" s="76"/>
      <c r="AH243" s="76"/>
      <c r="AI243" s="81"/>
      <c r="AJ243" s="81"/>
      <c r="AK243" s="76"/>
      <c r="AL243" s="76"/>
      <c r="AM243" s="81"/>
      <c r="AN243" s="7"/>
      <c r="AO243" s="7"/>
      <c r="AP243" s="7"/>
      <c r="AQ243" s="30">
        <f t="shared" si="60"/>
        <v>0</v>
      </c>
      <c r="AR243" s="3">
        <f t="shared" si="65"/>
        <v>68</v>
      </c>
      <c r="AS243" s="8">
        <f>AT230</f>
        <v>0</v>
      </c>
    </row>
    <row r="244" spans="1:45" ht="13.5" customHeight="1">
      <c r="A244" s="82"/>
      <c r="B244" s="84" t="s">
        <v>111</v>
      </c>
      <c r="C244" s="66" t="s">
        <v>106</v>
      </c>
      <c r="D244" s="41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162" t="s">
        <v>145</v>
      </c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81"/>
      <c r="AJ244" s="81"/>
      <c r="AK244" s="76"/>
      <c r="AL244" s="76"/>
      <c r="AM244" s="81"/>
      <c r="AN244" s="7"/>
      <c r="AO244" s="7"/>
      <c r="AP244" s="7"/>
      <c r="AQ244" s="30">
        <f t="shared" si="60"/>
        <v>1</v>
      </c>
      <c r="AR244" s="3">
        <f>34*1</f>
        <v>34</v>
      </c>
      <c r="AS244" s="8">
        <f t="shared" si="61"/>
        <v>2.9411764705882353E-2</v>
      </c>
    </row>
    <row r="245" spans="1:45" ht="12.75" customHeight="1">
      <c r="A245" s="82"/>
      <c r="B245" s="85"/>
      <c r="C245" s="66" t="s">
        <v>107</v>
      </c>
      <c r="D245" s="37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159" t="s">
        <v>145</v>
      </c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  <c r="AG245" s="76"/>
      <c r="AH245" s="76"/>
      <c r="AI245" s="81"/>
      <c r="AJ245" s="81"/>
      <c r="AK245" s="76"/>
      <c r="AL245" s="76"/>
      <c r="AM245" s="81"/>
      <c r="AN245" s="7"/>
      <c r="AO245" s="7"/>
      <c r="AP245" s="7"/>
      <c r="AQ245" s="30">
        <f t="shared" si="60"/>
        <v>1</v>
      </c>
      <c r="AR245" s="3">
        <f t="shared" ref="AR245:AR249" si="66">34*1</f>
        <v>34</v>
      </c>
      <c r="AS245" s="8">
        <f t="shared" si="61"/>
        <v>2.9411764705882353E-2</v>
      </c>
    </row>
    <row r="246" spans="1:45" ht="12.75" customHeight="1">
      <c r="A246" s="82"/>
      <c r="B246" s="85"/>
      <c r="C246" s="66" t="s">
        <v>108</v>
      </c>
      <c r="D246" s="37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159" t="s">
        <v>145</v>
      </c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  <c r="AG246" s="76"/>
      <c r="AH246" s="76"/>
      <c r="AI246" s="81"/>
      <c r="AJ246" s="81"/>
      <c r="AK246" s="76"/>
      <c r="AL246" s="76"/>
      <c r="AM246" s="81"/>
      <c r="AN246" s="7"/>
      <c r="AO246" s="7"/>
      <c r="AP246" s="7"/>
      <c r="AQ246" s="30">
        <f t="shared" si="60"/>
        <v>1</v>
      </c>
      <c r="AR246" s="3">
        <f t="shared" si="66"/>
        <v>34</v>
      </c>
      <c r="AS246" s="8">
        <f t="shared" si="61"/>
        <v>2.9411764705882353E-2</v>
      </c>
    </row>
    <row r="247" spans="1:45" ht="12.75" customHeight="1">
      <c r="A247" s="82"/>
      <c r="B247" s="84" t="s">
        <v>112</v>
      </c>
      <c r="C247" s="66" t="s">
        <v>106</v>
      </c>
      <c r="D247" s="37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  <c r="AG247" s="71"/>
      <c r="AH247" s="76"/>
      <c r="AI247" s="76"/>
      <c r="AJ247" s="81"/>
      <c r="AK247" s="76"/>
      <c r="AL247" s="76"/>
      <c r="AM247" s="81"/>
      <c r="AN247" s="7"/>
      <c r="AO247" s="7"/>
      <c r="AP247" s="7"/>
      <c r="AQ247" s="30">
        <f t="shared" si="60"/>
        <v>0</v>
      </c>
      <c r="AR247" s="3">
        <f t="shared" si="66"/>
        <v>34</v>
      </c>
      <c r="AS247" s="8">
        <f t="shared" si="61"/>
        <v>0</v>
      </c>
    </row>
    <row r="248" spans="1:45" ht="12.75" customHeight="1">
      <c r="A248" s="82"/>
      <c r="B248" s="85"/>
      <c r="C248" s="66" t="s">
        <v>107</v>
      </c>
      <c r="D248" s="37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1"/>
      <c r="AK248" s="76"/>
      <c r="AL248" s="76"/>
      <c r="AM248" s="81"/>
      <c r="AN248" s="7"/>
      <c r="AO248" s="7"/>
      <c r="AP248" s="7"/>
      <c r="AQ248" s="30">
        <f t="shared" si="60"/>
        <v>0</v>
      </c>
      <c r="AR248" s="3">
        <f t="shared" si="66"/>
        <v>34</v>
      </c>
      <c r="AS248" s="8">
        <f t="shared" si="61"/>
        <v>0</v>
      </c>
    </row>
    <row r="249" spans="1:45" ht="12.75" customHeight="1">
      <c r="A249" s="82"/>
      <c r="B249" s="85"/>
      <c r="C249" s="66" t="s">
        <v>108</v>
      </c>
      <c r="D249" s="41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81"/>
      <c r="AN249" s="7"/>
      <c r="AO249" s="7"/>
      <c r="AP249" s="7"/>
      <c r="AQ249" s="30">
        <f t="shared" si="60"/>
        <v>0</v>
      </c>
      <c r="AR249" s="3">
        <f t="shared" si="66"/>
        <v>34</v>
      </c>
      <c r="AS249" s="8">
        <f t="shared" si="61"/>
        <v>0</v>
      </c>
    </row>
    <row r="250" spans="1:45" ht="12.75" customHeight="1">
      <c r="A250" s="82"/>
      <c r="B250" s="84" t="s">
        <v>97</v>
      </c>
      <c r="C250" s="66" t="s">
        <v>106</v>
      </c>
      <c r="D250" s="37"/>
      <c r="E250" s="76"/>
      <c r="F250" s="162" t="s">
        <v>145</v>
      </c>
      <c r="G250" s="76"/>
      <c r="H250" s="76"/>
      <c r="I250" s="76"/>
      <c r="J250" s="76"/>
      <c r="K250" s="162" t="s">
        <v>145</v>
      </c>
      <c r="L250" s="76"/>
      <c r="M250" s="76"/>
      <c r="N250" s="162" t="s">
        <v>145</v>
      </c>
      <c r="O250" s="76"/>
      <c r="P250" s="76"/>
      <c r="Q250" s="76"/>
      <c r="R250" s="76"/>
      <c r="S250" s="76"/>
      <c r="T250" s="162" t="s">
        <v>145</v>
      </c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1"/>
      <c r="AJ250" s="76"/>
      <c r="AK250" s="76"/>
      <c r="AL250" s="76"/>
      <c r="AM250" s="81"/>
      <c r="AN250" s="7"/>
      <c r="AO250" s="7"/>
      <c r="AP250" s="7"/>
      <c r="AQ250" s="30">
        <f t="shared" si="60"/>
        <v>4</v>
      </c>
      <c r="AR250" s="3">
        <f>34*3</f>
        <v>102</v>
      </c>
      <c r="AS250" s="8">
        <f t="shared" si="61"/>
        <v>3.9215686274509803E-2</v>
      </c>
    </row>
    <row r="251" spans="1:45" ht="12.75" customHeight="1">
      <c r="A251" s="82"/>
      <c r="B251" s="85"/>
      <c r="C251" s="66" t="s">
        <v>107</v>
      </c>
      <c r="D251" s="41"/>
      <c r="E251" s="76"/>
      <c r="F251" s="162" t="s">
        <v>145</v>
      </c>
      <c r="G251" s="76"/>
      <c r="H251" s="76"/>
      <c r="I251" s="76"/>
      <c r="J251" s="76"/>
      <c r="K251" s="162" t="s">
        <v>145</v>
      </c>
      <c r="L251" s="76"/>
      <c r="M251" s="76"/>
      <c r="N251" s="162" t="s">
        <v>145</v>
      </c>
      <c r="O251" s="76"/>
      <c r="P251" s="76"/>
      <c r="Q251" s="76"/>
      <c r="R251" s="76"/>
      <c r="S251" s="76"/>
      <c r="T251" s="162" t="s">
        <v>145</v>
      </c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1"/>
      <c r="AG251" s="77"/>
      <c r="AH251" s="76"/>
      <c r="AI251" s="76"/>
      <c r="AJ251" s="81"/>
      <c r="AK251" s="71"/>
      <c r="AL251" s="76"/>
      <c r="AM251" s="81"/>
      <c r="AN251" s="7"/>
      <c r="AO251" s="7"/>
      <c r="AP251" s="7"/>
      <c r="AQ251" s="30">
        <f t="shared" si="60"/>
        <v>4</v>
      </c>
      <c r="AR251" s="3">
        <f t="shared" ref="AR251:AR252" si="67">34*3</f>
        <v>102</v>
      </c>
      <c r="AS251" s="8">
        <f t="shared" si="61"/>
        <v>3.9215686274509803E-2</v>
      </c>
    </row>
    <row r="252" spans="1:45" ht="12.75" customHeight="1">
      <c r="A252" s="82"/>
      <c r="B252" s="86"/>
      <c r="C252" s="66" t="s">
        <v>108</v>
      </c>
      <c r="D252" s="41"/>
      <c r="E252" s="76"/>
      <c r="F252" s="162" t="s">
        <v>145</v>
      </c>
      <c r="G252" s="76"/>
      <c r="H252" s="76"/>
      <c r="I252" s="76"/>
      <c r="J252" s="76"/>
      <c r="K252" s="162" t="s">
        <v>145</v>
      </c>
      <c r="L252" s="76"/>
      <c r="M252" s="76"/>
      <c r="N252" s="162" t="s">
        <v>145</v>
      </c>
      <c r="O252" s="76"/>
      <c r="P252" s="76"/>
      <c r="Q252" s="76"/>
      <c r="R252" s="76"/>
      <c r="S252" s="76"/>
      <c r="T252" s="162" t="s">
        <v>145</v>
      </c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1"/>
      <c r="AG252" s="76"/>
      <c r="AH252" s="81"/>
      <c r="AI252" s="81"/>
      <c r="AJ252" s="81"/>
      <c r="AK252" s="71"/>
      <c r="AL252" s="76"/>
      <c r="AM252" s="81"/>
      <c r="AN252" s="7"/>
      <c r="AO252" s="7"/>
      <c r="AP252" s="7"/>
      <c r="AQ252" s="30">
        <f t="shared" si="60"/>
        <v>4</v>
      </c>
      <c r="AR252" s="3">
        <f t="shared" si="67"/>
        <v>102</v>
      </c>
      <c r="AS252" s="8">
        <f t="shared" si="61"/>
        <v>3.9215686274509803E-2</v>
      </c>
    </row>
    <row r="253" spans="1:45" ht="12.75" customHeight="1">
      <c r="A253" s="82"/>
      <c r="B253" s="84" t="s">
        <v>98</v>
      </c>
      <c r="C253" s="66" t="s">
        <v>106</v>
      </c>
      <c r="D253" s="37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1"/>
      <c r="AI253" s="71"/>
      <c r="AJ253" s="81"/>
      <c r="AK253" s="76"/>
      <c r="AL253" s="76"/>
      <c r="AM253" s="81"/>
      <c r="AN253" s="7"/>
      <c r="AO253" s="7"/>
      <c r="AP253" s="7"/>
      <c r="AQ253" s="30">
        <f t="shared" si="60"/>
        <v>0</v>
      </c>
      <c r="AR253" s="3">
        <f>34*2</f>
        <v>68</v>
      </c>
      <c r="AS253" s="8">
        <f t="shared" si="61"/>
        <v>0</v>
      </c>
    </row>
    <row r="254" spans="1:45" ht="12.75" customHeight="1">
      <c r="A254" s="82"/>
      <c r="B254" s="85"/>
      <c r="C254" s="66" t="s">
        <v>107</v>
      </c>
      <c r="D254" s="37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1"/>
      <c r="AI254" s="71"/>
      <c r="AJ254" s="81"/>
      <c r="AK254" s="76"/>
      <c r="AL254" s="76"/>
      <c r="AM254" s="81"/>
      <c r="AN254" s="7"/>
      <c r="AO254" s="7"/>
      <c r="AP254" s="7"/>
      <c r="AQ254" s="30">
        <f t="shared" si="60"/>
        <v>0</v>
      </c>
      <c r="AR254" s="3">
        <f t="shared" ref="AR254:AR258" si="68">34*2</f>
        <v>68</v>
      </c>
      <c r="AS254" s="8">
        <f t="shared" si="61"/>
        <v>0</v>
      </c>
    </row>
    <row r="255" spans="1:45" ht="12.75" customHeight="1">
      <c r="A255" s="82"/>
      <c r="B255" s="86"/>
      <c r="C255" s="66" t="s">
        <v>108</v>
      </c>
      <c r="D255" s="37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1"/>
      <c r="AI255" s="71"/>
      <c r="AJ255" s="81"/>
      <c r="AK255" s="76"/>
      <c r="AL255" s="76"/>
      <c r="AM255" s="81"/>
      <c r="AN255" s="7"/>
      <c r="AO255" s="7"/>
      <c r="AP255" s="7"/>
      <c r="AQ255" s="30">
        <f t="shared" si="60"/>
        <v>0</v>
      </c>
      <c r="AR255" s="3">
        <f t="shared" si="68"/>
        <v>68</v>
      </c>
      <c r="AS255" s="8">
        <f t="shared" si="61"/>
        <v>0</v>
      </c>
    </row>
    <row r="256" spans="1:45" ht="12.75" customHeight="1">
      <c r="A256" s="82"/>
      <c r="B256" s="84" t="s">
        <v>113</v>
      </c>
      <c r="C256" s="66" t="s">
        <v>106</v>
      </c>
      <c r="D256" s="37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162" t="s">
        <v>145</v>
      </c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1"/>
      <c r="AI256" s="71"/>
      <c r="AJ256" s="81"/>
      <c r="AK256" s="76"/>
      <c r="AL256" s="76"/>
      <c r="AM256" s="81"/>
      <c r="AN256" s="7"/>
      <c r="AO256" s="7"/>
      <c r="AP256" s="7"/>
      <c r="AQ256" s="30">
        <f t="shared" si="60"/>
        <v>1</v>
      </c>
      <c r="AR256" s="3">
        <f t="shared" si="68"/>
        <v>68</v>
      </c>
      <c r="AS256" s="8">
        <f t="shared" si="61"/>
        <v>1.4705882352941176E-2</v>
      </c>
    </row>
    <row r="257" spans="1:45" ht="12.75" customHeight="1">
      <c r="A257" s="82"/>
      <c r="B257" s="85"/>
      <c r="C257" s="66" t="s">
        <v>107</v>
      </c>
      <c r="D257" s="37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162" t="s">
        <v>145</v>
      </c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1"/>
      <c r="AI257" s="71"/>
      <c r="AJ257" s="81"/>
      <c r="AK257" s="76"/>
      <c r="AL257" s="76"/>
      <c r="AM257" s="81"/>
      <c r="AN257" s="7"/>
      <c r="AO257" s="7"/>
      <c r="AP257" s="7"/>
      <c r="AQ257" s="30">
        <f t="shared" si="60"/>
        <v>1</v>
      </c>
      <c r="AR257" s="3">
        <f t="shared" si="68"/>
        <v>68</v>
      </c>
      <c r="AS257" s="8">
        <f t="shared" si="61"/>
        <v>1.4705882352941176E-2</v>
      </c>
    </row>
    <row r="258" spans="1:45" ht="12.75" customHeight="1">
      <c r="A258" s="82"/>
      <c r="B258" s="86"/>
      <c r="C258" s="66" t="s">
        <v>108</v>
      </c>
      <c r="D258" s="41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162" t="s">
        <v>145</v>
      </c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1"/>
      <c r="AI258" s="76"/>
      <c r="AJ258" s="76"/>
      <c r="AK258" s="76"/>
      <c r="AL258" s="76"/>
      <c r="AM258" s="81"/>
      <c r="AN258" s="7"/>
      <c r="AO258" s="7"/>
      <c r="AP258" s="7"/>
      <c r="AQ258" s="30">
        <f t="shared" si="60"/>
        <v>1</v>
      </c>
      <c r="AR258" s="3">
        <f t="shared" si="68"/>
        <v>68</v>
      </c>
      <c r="AS258" s="8">
        <f t="shared" si="61"/>
        <v>1.4705882352941176E-2</v>
      </c>
    </row>
    <row r="259" spans="1:45" ht="12.75" customHeight="1">
      <c r="A259" s="82"/>
      <c r="B259" s="84" t="s">
        <v>99</v>
      </c>
      <c r="C259" s="66" t="s">
        <v>106</v>
      </c>
      <c r="D259" s="41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1"/>
      <c r="AI259" s="76"/>
      <c r="AJ259" s="76"/>
      <c r="AK259" s="76"/>
      <c r="AL259" s="76"/>
      <c r="AM259" s="81"/>
      <c r="AN259" s="7"/>
      <c r="AO259" s="7"/>
      <c r="AP259" s="7"/>
      <c r="AQ259" s="30">
        <f t="shared" si="60"/>
        <v>0</v>
      </c>
      <c r="AR259" s="3">
        <f>34*1</f>
        <v>34</v>
      </c>
      <c r="AS259" s="8">
        <f t="shared" si="61"/>
        <v>0</v>
      </c>
    </row>
    <row r="260" spans="1:45" ht="12.75" customHeight="1">
      <c r="A260" s="82"/>
      <c r="B260" s="85"/>
      <c r="C260" s="66" t="s">
        <v>107</v>
      </c>
      <c r="D260" s="41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1"/>
      <c r="AI260" s="76"/>
      <c r="AJ260" s="76"/>
      <c r="AK260" s="76"/>
      <c r="AL260" s="76"/>
      <c r="AM260" s="81"/>
      <c r="AN260" s="7"/>
      <c r="AO260" s="7"/>
      <c r="AP260" s="7"/>
      <c r="AQ260" s="30">
        <f t="shared" si="60"/>
        <v>0</v>
      </c>
      <c r="AR260" s="3">
        <f t="shared" ref="AR260:AR267" si="69">34*1</f>
        <v>34</v>
      </c>
      <c r="AS260" s="8">
        <f t="shared" si="61"/>
        <v>0</v>
      </c>
    </row>
    <row r="261" spans="1:45" ht="12.75" customHeight="1">
      <c r="A261" s="82"/>
      <c r="B261" s="86"/>
      <c r="C261" s="66" t="s">
        <v>108</v>
      </c>
      <c r="D261" s="41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1"/>
      <c r="AI261" s="76"/>
      <c r="AJ261" s="76"/>
      <c r="AK261" s="76"/>
      <c r="AL261" s="76"/>
      <c r="AM261" s="81"/>
      <c r="AN261" s="7"/>
      <c r="AO261" s="7"/>
      <c r="AP261" s="7"/>
      <c r="AQ261" s="30">
        <f t="shared" si="60"/>
        <v>0</v>
      </c>
      <c r="AR261" s="3">
        <f t="shared" si="69"/>
        <v>34</v>
      </c>
      <c r="AS261" s="8">
        <f t="shared" si="61"/>
        <v>0</v>
      </c>
    </row>
    <row r="262" spans="1:45" ht="12.75" customHeight="1">
      <c r="A262" s="82"/>
      <c r="B262" s="83" t="s">
        <v>74</v>
      </c>
      <c r="C262" s="66" t="s">
        <v>106</v>
      </c>
      <c r="D262" s="41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1"/>
      <c r="AI262" s="76"/>
      <c r="AJ262" s="76"/>
      <c r="AK262" s="76"/>
      <c r="AL262" s="76"/>
      <c r="AM262" s="81"/>
      <c r="AN262" s="7"/>
      <c r="AO262" s="7"/>
      <c r="AP262" s="7"/>
      <c r="AQ262" s="30">
        <f t="shared" si="60"/>
        <v>0</v>
      </c>
      <c r="AR262" s="3">
        <f t="shared" si="69"/>
        <v>34</v>
      </c>
      <c r="AS262" s="8">
        <f t="shared" si="61"/>
        <v>0</v>
      </c>
    </row>
    <row r="263" spans="1:45" ht="12.75" customHeight="1">
      <c r="A263" s="82"/>
      <c r="B263" s="83"/>
      <c r="C263" s="66" t="s">
        <v>107</v>
      </c>
      <c r="D263" s="41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1"/>
      <c r="AI263" s="76"/>
      <c r="AJ263" s="76"/>
      <c r="AK263" s="76"/>
      <c r="AL263" s="76"/>
      <c r="AM263" s="81"/>
      <c r="AN263" s="7"/>
      <c r="AO263" s="7"/>
      <c r="AP263" s="7"/>
      <c r="AQ263" s="30">
        <f t="shared" si="60"/>
        <v>0</v>
      </c>
      <c r="AR263" s="3">
        <f t="shared" si="69"/>
        <v>34</v>
      </c>
      <c r="AS263" s="8">
        <f t="shared" si="61"/>
        <v>0</v>
      </c>
    </row>
    <row r="264" spans="1:45" ht="12.75" customHeight="1">
      <c r="A264" s="82"/>
      <c r="B264" s="83"/>
      <c r="C264" s="66" t="s">
        <v>108</v>
      </c>
      <c r="D264" s="41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1"/>
      <c r="AI264" s="76"/>
      <c r="AJ264" s="76"/>
      <c r="AK264" s="76"/>
      <c r="AL264" s="76"/>
      <c r="AM264" s="81"/>
      <c r="AN264" s="7"/>
      <c r="AO264" s="7"/>
      <c r="AP264" s="7"/>
      <c r="AQ264" s="30">
        <f t="shared" si="60"/>
        <v>0</v>
      </c>
      <c r="AR264" s="3">
        <f t="shared" si="69"/>
        <v>34</v>
      </c>
      <c r="AS264" s="8">
        <f t="shared" si="61"/>
        <v>0</v>
      </c>
    </row>
    <row r="265" spans="1:45" ht="12.75" customHeight="1">
      <c r="A265" s="82"/>
      <c r="B265" s="83" t="s">
        <v>75</v>
      </c>
      <c r="C265" s="66" t="s">
        <v>106</v>
      </c>
      <c r="D265" s="4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3"/>
      <c r="AI265" s="4"/>
      <c r="AJ265" s="4"/>
      <c r="AK265" s="4"/>
      <c r="AL265" s="4"/>
      <c r="AM265" s="7"/>
      <c r="AN265" s="7"/>
      <c r="AO265" s="7"/>
      <c r="AP265" s="7"/>
      <c r="AQ265" s="30">
        <f t="shared" si="60"/>
        <v>0</v>
      </c>
      <c r="AR265" s="3">
        <f t="shared" si="69"/>
        <v>34</v>
      </c>
      <c r="AS265" s="8">
        <f t="shared" si="61"/>
        <v>0</v>
      </c>
    </row>
    <row r="266" spans="1:45" ht="12.75" customHeight="1">
      <c r="A266" s="82"/>
      <c r="B266" s="83"/>
      <c r="C266" s="66" t="s">
        <v>107</v>
      </c>
      <c r="D266" s="4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3"/>
      <c r="AI266" s="4"/>
      <c r="AJ266" s="4"/>
      <c r="AK266" s="4"/>
      <c r="AL266" s="4"/>
      <c r="AM266" s="7"/>
      <c r="AN266" s="7"/>
      <c r="AO266" s="7"/>
      <c r="AP266" s="7"/>
      <c r="AQ266" s="30">
        <f t="shared" si="60"/>
        <v>0</v>
      </c>
      <c r="AR266" s="3">
        <f t="shared" si="69"/>
        <v>34</v>
      </c>
      <c r="AS266" s="8">
        <f t="shared" si="61"/>
        <v>0</v>
      </c>
    </row>
    <row r="267" spans="1:45" ht="12.75" customHeight="1">
      <c r="A267" s="82"/>
      <c r="B267" s="83"/>
      <c r="C267" s="66" t="s">
        <v>108</v>
      </c>
      <c r="D267" s="4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3"/>
      <c r="AI267" s="4"/>
      <c r="AJ267" s="4"/>
      <c r="AK267" s="4"/>
      <c r="AL267" s="4"/>
      <c r="AM267" s="7"/>
      <c r="AN267" s="7"/>
      <c r="AO267" s="7"/>
      <c r="AP267" s="7"/>
      <c r="AQ267" s="30">
        <f t="shared" si="60"/>
        <v>0</v>
      </c>
      <c r="AR267" s="3">
        <f t="shared" si="69"/>
        <v>34</v>
      </c>
      <c r="AS267" s="8">
        <f t="shared" si="61"/>
        <v>0</v>
      </c>
    </row>
    <row r="268" spans="1:45" ht="12.75" customHeight="1">
      <c r="A268" s="82"/>
      <c r="B268" s="83" t="s">
        <v>100</v>
      </c>
      <c r="C268" s="66" t="s">
        <v>106</v>
      </c>
      <c r="D268" s="4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3"/>
      <c r="AI268" s="4"/>
      <c r="AJ268" s="4"/>
      <c r="AK268" s="4"/>
      <c r="AL268" s="4"/>
      <c r="AM268" s="7"/>
      <c r="AN268" s="7"/>
      <c r="AO268" s="7"/>
      <c r="AP268" s="7"/>
      <c r="AQ268" s="30">
        <f t="shared" si="60"/>
        <v>0</v>
      </c>
      <c r="AR268" s="3">
        <f>34*2</f>
        <v>68</v>
      </c>
      <c r="AS268" s="8">
        <f t="shared" si="61"/>
        <v>0</v>
      </c>
    </row>
    <row r="269" spans="1:45" ht="12.75" customHeight="1">
      <c r="A269" s="82"/>
      <c r="B269" s="83"/>
      <c r="C269" s="66" t="s">
        <v>107</v>
      </c>
      <c r="D269" s="4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3"/>
      <c r="AI269" s="4"/>
      <c r="AJ269" s="4"/>
      <c r="AK269" s="4"/>
      <c r="AL269" s="4"/>
      <c r="AM269" s="7"/>
      <c r="AN269" s="7"/>
      <c r="AO269" s="7"/>
      <c r="AP269" s="7"/>
      <c r="AQ269" s="30">
        <f t="shared" si="60"/>
        <v>0</v>
      </c>
      <c r="AR269" s="3">
        <f t="shared" ref="AR269:AR273" si="70">34*2</f>
        <v>68</v>
      </c>
      <c r="AS269" s="8">
        <f t="shared" si="61"/>
        <v>0</v>
      </c>
    </row>
    <row r="270" spans="1:45" ht="12.75" customHeight="1">
      <c r="A270" s="82"/>
      <c r="B270" s="83"/>
      <c r="C270" s="66" t="s">
        <v>108</v>
      </c>
      <c r="D270" s="4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3"/>
      <c r="AI270" s="4"/>
      <c r="AJ270" s="4"/>
      <c r="AK270" s="4"/>
      <c r="AL270" s="4"/>
      <c r="AM270" s="7"/>
      <c r="AN270" s="7"/>
      <c r="AO270" s="7"/>
      <c r="AP270" s="7"/>
      <c r="AQ270" s="30">
        <f t="shared" si="60"/>
        <v>0</v>
      </c>
      <c r="AR270" s="3">
        <f t="shared" si="70"/>
        <v>68</v>
      </c>
      <c r="AS270" s="8">
        <f t="shared" si="61"/>
        <v>0</v>
      </c>
    </row>
    <row r="271" spans="1:45" ht="12.75" customHeight="1">
      <c r="A271" s="82"/>
      <c r="B271" s="83" t="s">
        <v>77</v>
      </c>
      <c r="C271" s="66" t="s">
        <v>106</v>
      </c>
      <c r="D271" s="4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3"/>
      <c r="AI271" s="4"/>
      <c r="AJ271" s="4"/>
      <c r="AK271" s="4"/>
      <c r="AL271" s="4"/>
      <c r="AM271" s="7"/>
      <c r="AN271" s="7"/>
      <c r="AO271" s="7"/>
      <c r="AP271" s="7"/>
      <c r="AQ271" s="30">
        <f t="shared" si="60"/>
        <v>0</v>
      </c>
      <c r="AR271" s="3">
        <f t="shared" si="70"/>
        <v>68</v>
      </c>
      <c r="AS271" s="8">
        <f t="shared" si="61"/>
        <v>0</v>
      </c>
    </row>
    <row r="272" spans="1:45" ht="12.75" customHeight="1">
      <c r="A272" s="82"/>
      <c r="B272" s="83"/>
      <c r="C272" s="66" t="s">
        <v>107</v>
      </c>
      <c r="D272" s="4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3"/>
      <c r="AI272" s="4"/>
      <c r="AJ272" s="4"/>
      <c r="AK272" s="4"/>
      <c r="AL272" s="4"/>
      <c r="AM272" s="7"/>
      <c r="AN272" s="7"/>
      <c r="AO272" s="7"/>
      <c r="AP272" s="7"/>
      <c r="AQ272" s="30">
        <f t="shared" si="60"/>
        <v>0</v>
      </c>
      <c r="AR272" s="3">
        <f t="shared" si="70"/>
        <v>68</v>
      </c>
      <c r="AS272" s="8">
        <f t="shared" si="61"/>
        <v>0</v>
      </c>
    </row>
    <row r="273" spans="1:45">
      <c r="A273" s="82"/>
      <c r="B273" s="83"/>
      <c r="C273" s="66" t="s">
        <v>108</v>
      </c>
      <c r="D273" s="37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3"/>
      <c r="AJ273" s="7"/>
      <c r="AK273" s="4"/>
      <c r="AL273" s="4"/>
      <c r="AM273" s="7"/>
      <c r="AN273" s="7"/>
      <c r="AO273" s="7"/>
      <c r="AP273" s="7"/>
      <c r="AQ273" s="30">
        <f t="shared" si="60"/>
        <v>0</v>
      </c>
      <c r="AR273" s="3">
        <f t="shared" si="70"/>
        <v>68</v>
      </c>
      <c r="AS273" s="8">
        <f t="shared" si="61"/>
        <v>0</v>
      </c>
    </row>
    <row r="274" spans="1:45" ht="27" customHeight="1">
      <c r="A274" s="48"/>
      <c r="B274" s="49"/>
      <c r="C274" s="49"/>
      <c r="D274" s="49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8"/>
      <c r="AN274" s="48"/>
      <c r="AO274" s="48"/>
      <c r="AP274" s="48"/>
      <c r="AQ274" s="48"/>
      <c r="AR274" s="48"/>
      <c r="AS274" s="48"/>
    </row>
    <row r="275" spans="1:45" s="2" customFormat="1" ht="81.75" customHeight="1">
      <c r="A275" s="105" t="s">
        <v>114</v>
      </c>
      <c r="B275" s="105"/>
      <c r="C275" s="105"/>
      <c r="D275" s="105"/>
      <c r="E275" s="132" t="s">
        <v>140</v>
      </c>
      <c r="F275" s="132"/>
      <c r="G275" s="132"/>
      <c r="H275" s="132"/>
      <c r="I275" s="132"/>
      <c r="J275" s="132"/>
      <c r="K275" s="132"/>
      <c r="L275" s="132"/>
      <c r="M275" s="132"/>
      <c r="N275" s="132"/>
      <c r="O275" s="132"/>
      <c r="P275" s="132"/>
      <c r="Q275" s="132"/>
      <c r="R275" s="132"/>
      <c r="S275" s="132"/>
      <c r="T275" s="132"/>
      <c r="U275" s="132"/>
      <c r="V275" s="132"/>
      <c r="W275" s="132"/>
      <c r="X275" s="132"/>
      <c r="Y275" s="132"/>
      <c r="Z275" s="132"/>
      <c r="AA275" s="132"/>
      <c r="AB275" s="132"/>
      <c r="AC275" s="132"/>
      <c r="AD275" s="132"/>
      <c r="AE275" s="132"/>
      <c r="AF275" s="132"/>
      <c r="AG275" s="132"/>
      <c r="AH275" s="132"/>
      <c r="AI275" s="132"/>
      <c r="AJ275" s="132"/>
      <c r="AK275" s="132"/>
      <c r="AL275" s="132"/>
      <c r="AM275" s="132"/>
      <c r="AN275" s="132"/>
      <c r="AO275" s="132"/>
      <c r="AP275" s="132"/>
      <c r="AQ275" s="110" t="s">
        <v>49</v>
      </c>
      <c r="AR275" s="136" t="s">
        <v>50</v>
      </c>
      <c r="AS275" s="137" t="s">
        <v>51</v>
      </c>
    </row>
    <row r="276" spans="1:45" s="2" customFormat="1" ht="21.75" customHeight="1">
      <c r="A276" s="83" t="s">
        <v>52</v>
      </c>
      <c r="B276" s="83"/>
      <c r="C276" s="83"/>
      <c r="D276" s="20" t="s">
        <v>54</v>
      </c>
      <c r="E276" s="83" t="s">
        <v>55</v>
      </c>
      <c r="F276" s="83"/>
      <c r="G276" s="83"/>
      <c r="H276" s="83"/>
      <c r="I276" s="83" t="s">
        <v>56</v>
      </c>
      <c r="J276" s="83"/>
      <c r="K276" s="83"/>
      <c r="L276" s="83"/>
      <c r="M276" s="83" t="s">
        <v>57</v>
      </c>
      <c r="N276" s="83"/>
      <c r="O276" s="83"/>
      <c r="P276" s="83"/>
      <c r="Q276" s="83" t="s">
        <v>58</v>
      </c>
      <c r="R276" s="83"/>
      <c r="S276" s="83"/>
      <c r="T276" s="83"/>
      <c r="U276" s="83" t="s">
        <v>59</v>
      </c>
      <c r="V276" s="83"/>
      <c r="W276" s="83"/>
      <c r="X276" s="83" t="s">
        <v>60</v>
      </c>
      <c r="Y276" s="83"/>
      <c r="Z276" s="83"/>
      <c r="AA276" s="83"/>
      <c r="AB276" s="83" t="s">
        <v>61</v>
      </c>
      <c r="AC276" s="83"/>
      <c r="AD276" s="83"/>
      <c r="AE276" s="83" t="s">
        <v>62</v>
      </c>
      <c r="AF276" s="83"/>
      <c r="AG276" s="83"/>
      <c r="AH276" s="83"/>
      <c r="AI276" s="83"/>
      <c r="AJ276" s="83" t="s">
        <v>63</v>
      </c>
      <c r="AK276" s="83"/>
      <c r="AL276" s="83"/>
      <c r="AM276" s="83" t="s">
        <v>64</v>
      </c>
      <c r="AN276" s="83"/>
      <c r="AO276" s="83"/>
      <c r="AP276" s="83"/>
      <c r="AQ276" s="110"/>
      <c r="AR276" s="136"/>
      <c r="AS276" s="137"/>
    </row>
    <row r="277" spans="1:45" s="6" customFormat="1" ht="11.25" customHeight="1">
      <c r="A277" s="83"/>
      <c r="B277" s="83"/>
      <c r="C277" s="83"/>
      <c r="D277" s="20" t="s">
        <v>65</v>
      </c>
      <c r="E277" s="5">
        <v>1</v>
      </c>
      <c r="F277" s="5">
        <v>2</v>
      </c>
      <c r="G277" s="5">
        <v>3</v>
      </c>
      <c r="H277" s="5">
        <v>4</v>
      </c>
      <c r="I277" s="5">
        <v>5</v>
      </c>
      <c r="J277" s="5">
        <v>6</v>
      </c>
      <c r="K277" s="5">
        <v>7</v>
      </c>
      <c r="L277" s="5">
        <v>8</v>
      </c>
      <c r="M277" s="5">
        <v>9</v>
      </c>
      <c r="N277" s="5">
        <v>10</v>
      </c>
      <c r="O277" s="5">
        <v>11</v>
      </c>
      <c r="P277" s="5">
        <v>12</v>
      </c>
      <c r="Q277" s="5">
        <v>13</v>
      </c>
      <c r="R277" s="5">
        <v>14</v>
      </c>
      <c r="S277" s="5">
        <v>15</v>
      </c>
      <c r="T277" s="5">
        <v>16</v>
      </c>
      <c r="U277" s="5">
        <v>17</v>
      </c>
      <c r="V277" s="5">
        <v>18</v>
      </c>
      <c r="W277" s="5">
        <v>19</v>
      </c>
      <c r="X277" s="5">
        <v>20</v>
      </c>
      <c r="Y277" s="5">
        <v>21</v>
      </c>
      <c r="Z277" s="5">
        <v>22</v>
      </c>
      <c r="AA277" s="5">
        <v>23</v>
      </c>
      <c r="AB277" s="5">
        <v>24</v>
      </c>
      <c r="AC277" s="5">
        <v>25</v>
      </c>
      <c r="AD277" s="5">
        <v>26</v>
      </c>
      <c r="AE277" s="5">
        <v>27</v>
      </c>
      <c r="AF277" s="5">
        <v>28</v>
      </c>
      <c r="AG277" s="5">
        <v>29</v>
      </c>
      <c r="AH277" s="5">
        <v>30</v>
      </c>
      <c r="AI277" s="5">
        <v>31</v>
      </c>
      <c r="AJ277" s="5">
        <v>32</v>
      </c>
      <c r="AK277" s="5">
        <v>33</v>
      </c>
      <c r="AL277" s="5">
        <v>34</v>
      </c>
      <c r="AM277" s="5">
        <v>35</v>
      </c>
      <c r="AN277" s="5">
        <v>36</v>
      </c>
      <c r="AO277" s="5">
        <v>37</v>
      </c>
      <c r="AP277" s="5">
        <v>38</v>
      </c>
      <c r="AQ277" s="110"/>
      <c r="AR277" s="136"/>
      <c r="AS277" s="137"/>
    </row>
    <row r="278" spans="1:45" ht="12.75" customHeight="1">
      <c r="A278" s="82" t="s">
        <v>79</v>
      </c>
      <c r="B278" s="84" t="s">
        <v>67</v>
      </c>
      <c r="C278" s="66" t="s">
        <v>115</v>
      </c>
      <c r="D278" s="37"/>
      <c r="E278" s="76"/>
      <c r="F278" s="162" t="s">
        <v>145</v>
      </c>
      <c r="G278" s="76"/>
      <c r="H278" s="76"/>
      <c r="I278" s="76"/>
      <c r="J278" s="162" t="s">
        <v>147</v>
      </c>
      <c r="K278" s="76"/>
      <c r="L278" s="162" t="s">
        <v>149</v>
      </c>
      <c r="M278" s="76"/>
      <c r="N278" s="76"/>
      <c r="O278" s="76"/>
      <c r="P278" s="76"/>
      <c r="Q278" s="76"/>
      <c r="R278" s="162" t="s">
        <v>149</v>
      </c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81"/>
      <c r="AN278" s="7"/>
      <c r="AO278" s="7"/>
      <c r="AP278" s="7"/>
      <c r="AQ278" s="30">
        <f t="shared" ref="AQ278:AQ341" si="71">COUNTA(E278:AP278)</f>
        <v>4</v>
      </c>
      <c r="AR278" s="3">
        <f>34*3</f>
        <v>102</v>
      </c>
      <c r="AS278" s="8">
        <f t="shared" ref="AS278:AS341" si="72">AQ278/AR278</f>
        <v>3.9215686274509803E-2</v>
      </c>
    </row>
    <row r="279" spans="1:45" ht="12.75" customHeight="1">
      <c r="A279" s="82"/>
      <c r="B279" s="85"/>
      <c r="C279" s="72" t="s">
        <v>116</v>
      </c>
      <c r="D279" s="37"/>
      <c r="E279" s="76"/>
      <c r="F279" s="162" t="s">
        <v>145</v>
      </c>
      <c r="G279" s="76"/>
      <c r="H279" s="76"/>
      <c r="I279" s="76"/>
      <c r="J279" s="162" t="s">
        <v>147</v>
      </c>
      <c r="K279" s="76"/>
      <c r="L279" s="162" t="s">
        <v>149</v>
      </c>
      <c r="M279" s="76"/>
      <c r="N279" s="76"/>
      <c r="O279" s="76"/>
      <c r="P279" s="76"/>
      <c r="Q279" s="76"/>
      <c r="R279" s="162" t="s">
        <v>149</v>
      </c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81"/>
      <c r="AN279" s="7"/>
      <c r="AO279" s="7"/>
      <c r="AP279" s="7"/>
      <c r="AQ279" s="30">
        <f t="shared" ref="AQ279" si="73">COUNTA(E279:AP279)</f>
        <v>4</v>
      </c>
      <c r="AR279" s="3">
        <f>34*3</f>
        <v>102</v>
      </c>
      <c r="AS279" s="8">
        <f t="shared" ref="AS279" si="74">AQ279/AR279</f>
        <v>3.9215686274509803E-2</v>
      </c>
    </row>
    <row r="280" spans="1:45">
      <c r="A280" s="82"/>
      <c r="B280" s="85"/>
      <c r="C280" s="66" t="s">
        <v>117</v>
      </c>
      <c r="D280" s="37"/>
      <c r="E280" s="76"/>
      <c r="F280" s="76"/>
      <c r="G280" s="162" t="s">
        <v>145</v>
      </c>
      <c r="H280" s="76"/>
      <c r="I280" s="76"/>
      <c r="J280" s="162" t="s">
        <v>147</v>
      </c>
      <c r="K280" s="76"/>
      <c r="L280" s="162" t="s">
        <v>149</v>
      </c>
      <c r="M280" s="76"/>
      <c r="N280" s="76"/>
      <c r="O280" s="76"/>
      <c r="P280" s="76"/>
      <c r="Q280" s="76"/>
      <c r="R280" s="162" t="s">
        <v>149</v>
      </c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81"/>
      <c r="AN280" s="7"/>
      <c r="AO280" s="7"/>
      <c r="AP280" s="7"/>
      <c r="AQ280" s="30">
        <f t="shared" si="71"/>
        <v>4</v>
      </c>
      <c r="AR280" s="3">
        <f t="shared" ref="AR280:AR281" si="75">34*3</f>
        <v>102</v>
      </c>
      <c r="AS280" s="8">
        <f t="shared" si="72"/>
        <v>3.9215686274509803E-2</v>
      </c>
    </row>
    <row r="281" spans="1:45" ht="12.75" customHeight="1">
      <c r="A281" s="82"/>
      <c r="B281" s="86"/>
      <c r="C281" s="66" t="s">
        <v>141</v>
      </c>
      <c r="D281" s="37"/>
      <c r="E281" s="76"/>
      <c r="F281" s="76"/>
      <c r="G281" s="162" t="s">
        <v>145</v>
      </c>
      <c r="H281" s="76"/>
      <c r="I281" s="76"/>
      <c r="J281" s="162" t="s">
        <v>147</v>
      </c>
      <c r="K281" s="76"/>
      <c r="L281" s="162" t="s">
        <v>149</v>
      </c>
      <c r="M281" s="76"/>
      <c r="N281" s="76"/>
      <c r="O281" s="76"/>
      <c r="P281" s="76"/>
      <c r="Q281" s="76"/>
      <c r="R281" s="162" t="s">
        <v>149</v>
      </c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81"/>
      <c r="AN281" s="7"/>
      <c r="AO281" s="7"/>
      <c r="AP281" s="7"/>
      <c r="AQ281" s="30">
        <f t="shared" si="71"/>
        <v>4</v>
      </c>
      <c r="AR281" s="3">
        <f t="shared" si="75"/>
        <v>102</v>
      </c>
      <c r="AS281" s="8">
        <f t="shared" si="72"/>
        <v>3.9215686274509803E-2</v>
      </c>
    </row>
    <row r="282" spans="1:45" ht="12.75" customHeight="1">
      <c r="A282" s="82"/>
      <c r="B282" s="84" t="s">
        <v>96</v>
      </c>
      <c r="C282" s="66" t="s">
        <v>115</v>
      </c>
      <c r="D282" s="37"/>
      <c r="E282" s="76"/>
      <c r="F282" s="76"/>
      <c r="G282" s="76"/>
      <c r="H282" s="76"/>
      <c r="I282" s="76"/>
      <c r="J282" s="76"/>
      <c r="K282" s="76"/>
      <c r="L282" s="162" t="s">
        <v>145</v>
      </c>
      <c r="M282" s="76"/>
      <c r="N282" s="76"/>
      <c r="O282" s="76"/>
      <c r="P282" s="76"/>
      <c r="Q282" s="76"/>
      <c r="R282" s="76"/>
      <c r="S282" s="162" t="s">
        <v>147</v>
      </c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81"/>
      <c r="AN282" s="7"/>
      <c r="AO282" s="7"/>
      <c r="AP282" s="7"/>
      <c r="AQ282" s="30">
        <f t="shared" si="71"/>
        <v>2</v>
      </c>
      <c r="AR282" s="3">
        <f>34*2</f>
        <v>68</v>
      </c>
      <c r="AS282" s="8">
        <f t="shared" si="72"/>
        <v>2.9411764705882353E-2</v>
      </c>
    </row>
    <row r="283" spans="1:45" ht="12.75" customHeight="1">
      <c r="A283" s="82"/>
      <c r="B283" s="85"/>
      <c r="C283" s="66" t="s">
        <v>116</v>
      </c>
      <c r="D283" s="41"/>
      <c r="E283" s="76"/>
      <c r="F283" s="76"/>
      <c r="G283" s="76"/>
      <c r="H283" s="76"/>
      <c r="I283" s="76"/>
      <c r="J283" s="76"/>
      <c r="K283" s="76"/>
      <c r="L283" s="162" t="s">
        <v>145</v>
      </c>
      <c r="M283" s="76"/>
      <c r="N283" s="76"/>
      <c r="O283" s="76"/>
      <c r="P283" s="76"/>
      <c r="Q283" s="76"/>
      <c r="R283" s="76"/>
      <c r="S283" s="162" t="s">
        <v>147</v>
      </c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81"/>
      <c r="AN283" s="7"/>
      <c r="AO283" s="7"/>
      <c r="AP283" s="7"/>
      <c r="AQ283" s="30">
        <f t="shared" si="71"/>
        <v>2</v>
      </c>
      <c r="AR283" s="3">
        <f t="shared" ref="AR283:AR285" si="76">34*2</f>
        <v>68</v>
      </c>
      <c r="AS283" s="8">
        <f t="shared" si="72"/>
        <v>2.9411764705882353E-2</v>
      </c>
    </row>
    <row r="284" spans="1:45" ht="12.75" customHeight="1">
      <c r="A284" s="82"/>
      <c r="B284" s="85"/>
      <c r="C284" s="72" t="s">
        <v>117</v>
      </c>
      <c r="D284" s="41"/>
      <c r="E284" s="76"/>
      <c r="F284" s="76"/>
      <c r="G284" s="76"/>
      <c r="H284" s="76"/>
      <c r="I284" s="76"/>
      <c r="J284" s="76"/>
      <c r="K284" s="76"/>
      <c r="L284" s="162" t="s">
        <v>145</v>
      </c>
      <c r="M284" s="76"/>
      <c r="N284" s="76"/>
      <c r="O284" s="76"/>
      <c r="P284" s="76"/>
      <c r="Q284" s="76"/>
      <c r="R284" s="76"/>
      <c r="S284" s="162" t="s">
        <v>147</v>
      </c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81"/>
      <c r="AN284" s="7"/>
      <c r="AO284" s="7"/>
      <c r="AP284" s="7"/>
      <c r="AQ284" s="30">
        <f t="shared" ref="AQ284" si="77">COUNTA(E284:AP284)</f>
        <v>2</v>
      </c>
      <c r="AR284" s="3">
        <f t="shared" si="76"/>
        <v>68</v>
      </c>
      <c r="AS284" s="8">
        <f t="shared" ref="AS284" si="78">AQ284/AR284</f>
        <v>2.9411764705882353E-2</v>
      </c>
    </row>
    <row r="285" spans="1:45">
      <c r="A285" s="82"/>
      <c r="B285" s="86"/>
      <c r="C285" s="66" t="s">
        <v>141</v>
      </c>
      <c r="D285" s="37"/>
      <c r="E285" s="76"/>
      <c r="F285" s="76"/>
      <c r="G285" s="76"/>
      <c r="H285" s="76"/>
      <c r="I285" s="76"/>
      <c r="J285" s="76"/>
      <c r="K285" s="76"/>
      <c r="L285" s="162" t="s">
        <v>145</v>
      </c>
      <c r="M285" s="76"/>
      <c r="N285" s="76"/>
      <c r="O285" s="76"/>
      <c r="P285" s="76"/>
      <c r="Q285" s="76"/>
      <c r="R285" s="76"/>
      <c r="S285" s="162" t="s">
        <v>147</v>
      </c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81"/>
      <c r="AN285" s="7"/>
      <c r="AO285" s="7"/>
      <c r="AP285" s="7"/>
      <c r="AQ285" s="30">
        <f t="shared" si="71"/>
        <v>2</v>
      </c>
      <c r="AR285" s="3">
        <f t="shared" si="76"/>
        <v>68</v>
      </c>
      <c r="AS285" s="8">
        <f t="shared" si="72"/>
        <v>2.9411764705882353E-2</v>
      </c>
    </row>
    <row r="286" spans="1:45">
      <c r="A286" s="82"/>
      <c r="B286" s="83" t="s">
        <v>144</v>
      </c>
      <c r="C286" s="66" t="s">
        <v>115</v>
      </c>
      <c r="D286" s="41"/>
      <c r="E286" s="76"/>
      <c r="F286" s="76"/>
      <c r="G286" s="76"/>
      <c r="H286" s="162" t="s">
        <v>145</v>
      </c>
      <c r="I286" s="76"/>
      <c r="J286" s="76"/>
      <c r="K286" s="162" t="s">
        <v>145</v>
      </c>
      <c r="L286" s="76"/>
      <c r="M286" s="76"/>
      <c r="N286" s="76"/>
      <c r="O286" s="76"/>
      <c r="P286" s="76"/>
      <c r="Q286" s="162" t="s">
        <v>145</v>
      </c>
      <c r="R286" s="76"/>
      <c r="S286" s="76"/>
      <c r="T286" s="162" t="s">
        <v>145</v>
      </c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81"/>
      <c r="AN286" s="7"/>
      <c r="AO286" s="7"/>
      <c r="AP286" s="7"/>
      <c r="AQ286" s="30">
        <f t="shared" si="71"/>
        <v>4</v>
      </c>
      <c r="AR286" s="3">
        <f t="shared" ref="AR286:AR293" si="79">34*3</f>
        <v>102</v>
      </c>
      <c r="AS286" s="8">
        <f t="shared" si="72"/>
        <v>3.9215686274509803E-2</v>
      </c>
    </row>
    <row r="287" spans="1:45">
      <c r="A287" s="82"/>
      <c r="B287" s="83"/>
      <c r="C287" s="66" t="s">
        <v>116</v>
      </c>
      <c r="D287" s="37"/>
      <c r="E287" s="76"/>
      <c r="F287" s="76"/>
      <c r="G287" s="76"/>
      <c r="H287" s="162" t="s">
        <v>145</v>
      </c>
      <c r="I287" s="71"/>
      <c r="J287" s="76"/>
      <c r="K287" s="162" t="s">
        <v>145</v>
      </c>
      <c r="L287" s="76"/>
      <c r="M287" s="76"/>
      <c r="N287" s="76"/>
      <c r="O287" s="76"/>
      <c r="P287" s="76"/>
      <c r="Q287" s="162" t="s">
        <v>145</v>
      </c>
      <c r="R287" s="76"/>
      <c r="S287" s="76"/>
      <c r="T287" s="162" t="s">
        <v>145</v>
      </c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81"/>
      <c r="AN287" s="7"/>
      <c r="AO287" s="7"/>
      <c r="AP287" s="7"/>
      <c r="AQ287" s="30">
        <f t="shared" si="71"/>
        <v>4</v>
      </c>
      <c r="AR287" s="3">
        <f t="shared" si="79"/>
        <v>102</v>
      </c>
      <c r="AS287" s="8">
        <f t="shared" si="72"/>
        <v>3.9215686274509803E-2</v>
      </c>
    </row>
    <row r="288" spans="1:45">
      <c r="A288" s="82"/>
      <c r="B288" s="83"/>
      <c r="C288" s="72" t="s">
        <v>117</v>
      </c>
      <c r="D288" s="37"/>
      <c r="E288" s="76"/>
      <c r="F288" s="76"/>
      <c r="G288" s="76"/>
      <c r="H288" s="162" t="s">
        <v>145</v>
      </c>
      <c r="I288" s="71"/>
      <c r="J288" s="76"/>
      <c r="K288" s="162" t="s">
        <v>145</v>
      </c>
      <c r="L288" s="76"/>
      <c r="M288" s="76"/>
      <c r="N288" s="76"/>
      <c r="O288" s="76"/>
      <c r="P288" s="76"/>
      <c r="Q288" s="162" t="s">
        <v>145</v>
      </c>
      <c r="R288" s="76"/>
      <c r="S288" s="76"/>
      <c r="T288" s="162" t="s">
        <v>145</v>
      </c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81"/>
      <c r="AN288" s="7"/>
      <c r="AO288" s="7"/>
      <c r="AP288" s="7"/>
      <c r="AQ288" s="30">
        <f t="shared" ref="AQ288" si="80">COUNTA(E288:AP288)</f>
        <v>4</v>
      </c>
      <c r="AR288" s="3">
        <f t="shared" si="79"/>
        <v>102</v>
      </c>
      <c r="AS288" s="8">
        <f t="shared" ref="AS288" si="81">AQ288/AR288</f>
        <v>3.9215686274509803E-2</v>
      </c>
    </row>
    <row r="289" spans="1:45" ht="12.75" customHeight="1">
      <c r="A289" s="82"/>
      <c r="B289" s="83"/>
      <c r="C289" s="66" t="s">
        <v>141</v>
      </c>
      <c r="D289" s="37"/>
      <c r="E289" s="76"/>
      <c r="F289" s="76"/>
      <c r="G289" s="76"/>
      <c r="H289" s="162" t="s">
        <v>145</v>
      </c>
      <c r="I289" s="76"/>
      <c r="J289" s="76"/>
      <c r="K289" s="162" t="s">
        <v>145</v>
      </c>
      <c r="L289" s="76"/>
      <c r="M289" s="76"/>
      <c r="N289" s="76"/>
      <c r="O289" s="76"/>
      <c r="P289" s="76"/>
      <c r="Q289" s="162" t="s">
        <v>145</v>
      </c>
      <c r="R289" s="76"/>
      <c r="S289" s="76"/>
      <c r="T289" s="162" t="s">
        <v>145</v>
      </c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81"/>
      <c r="AN289" s="7"/>
      <c r="AO289" s="7"/>
      <c r="AP289" s="7"/>
      <c r="AQ289" s="30">
        <f t="shared" si="71"/>
        <v>4</v>
      </c>
      <c r="AR289" s="3">
        <f t="shared" si="79"/>
        <v>102</v>
      </c>
      <c r="AS289" s="8">
        <f t="shared" si="72"/>
        <v>3.9215686274509803E-2</v>
      </c>
    </row>
    <row r="290" spans="1:45" ht="12.75" customHeight="1">
      <c r="A290" s="82"/>
      <c r="B290" s="84" t="s">
        <v>109</v>
      </c>
      <c r="C290" s="66" t="s">
        <v>115</v>
      </c>
      <c r="D290" s="60"/>
      <c r="E290" s="76"/>
      <c r="F290" s="76"/>
      <c r="G290" s="76"/>
      <c r="H290" s="71"/>
      <c r="I290" s="71"/>
      <c r="J290" s="76"/>
      <c r="K290" s="76"/>
      <c r="L290" s="76"/>
      <c r="M290" s="76"/>
      <c r="N290" s="162" t="s">
        <v>145</v>
      </c>
      <c r="O290" s="76"/>
      <c r="P290" s="76"/>
      <c r="Q290" s="162"/>
      <c r="R290" s="76"/>
      <c r="S290" s="162" t="s">
        <v>145</v>
      </c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81"/>
      <c r="AN290" s="7"/>
      <c r="AO290" s="7"/>
      <c r="AP290" s="7"/>
      <c r="AQ290" s="30">
        <f t="shared" si="71"/>
        <v>2</v>
      </c>
      <c r="AR290" s="3">
        <f t="shared" si="79"/>
        <v>102</v>
      </c>
      <c r="AS290" s="8">
        <f t="shared" si="72"/>
        <v>1.9607843137254902E-2</v>
      </c>
    </row>
    <row r="291" spans="1:45" ht="12.75" customHeight="1">
      <c r="A291" s="82"/>
      <c r="B291" s="85"/>
      <c r="C291" s="66" t="s">
        <v>116</v>
      </c>
      <c r="D291" s="37"/>
      <c r="E291" s="76"/>
      <c r="F291" s="76"/>
      <c r="G291" s="76"/>
      <c r="H291" s="76"/>
      <c r="I291" s="76"/>
      <c r="J291" s="76"/>
      <c r="K291" s="76"/>
      <c r="L291" s="76"/>
      <c r="M291" s="76"/>
      <c r="N291" s="162" t="s">
        <v>145</v>
      </c>
      <c r="O291" s="76"/>
      <c r="P291" s="76"/>
      <c r="Q291" s="76"/>
      <c r="R291" s="76"/>
      <c r="S291" s="162" t="s">
        <v>145</v>
      </c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81"/>
      <c r="AJ291" s="81"/>
      <c r="AK291" s="76"/>
      <c r="AL291" s="76"/>
      <c r="AM291" s="81"/>
      <c r="AN291" s="7"/>
      <c r="AO291" s="7"/>
      <c r="AP291" s="7"/>
      <c r="AQ291" s="30">
        <f t="shared" si="71"/>
        <v>2</v>
      </c>
      <c r="AR291" s="3">
        <f t="shared" si="79"/>
        <v>102</v>
      </c>
      <c r="AS291" s="8">
        <f t="shared" si="72"/>
        <v>1.9607843137254902E-2</v>
      </c>
    </row>
    <row r="292" spans="1:45" ht="12.75" customHeight="1">
      <c r="A292" s="82"/>
      <c r="B292" s="85"/>
      <c r="C292" s="72" t="s">
        <v>117</v>
      </c>
      <c r="D292" s="37"/>
      <c r="E292" s="76"/>
      <c r="F292" s="76"/>
      <c r="G292" s="76"/>
      <c r="H292" s="76"/>
      <c r="I292" s="76"/>
      <c r="J292" s="76"/>
      <c r="K292" s="76"/>
      <c r="L292" s="76"/>
      <c r="M292" s="76"/>
      <c r="N292" s="162" t="s">
        <v>145</v>
      </c>
      <c r="O292" s="76"/>
      <c r="P292" s="76"/>
      <c r="Q292" s="76"/>
      <c r="R292" s="76"/>
      <c r="S292" s="162" t="s">
        <v>145</v>
      </c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81"/>
      <c r="AJ292" s="81"/>
      <c r="AK292" s="76"/>
      <c r="AL292" s="76"/>
      <c r="AM292" s="81"/>
      <c r="AN292" s="7"/>
      <c r="AO292" s="7"/>
      <c r="AP292" s="7"/>
      <c r="AQ292" s="30">
        <f t="shared" ref="AQ292" si="82">COUNTA(E292:AP292)</f>
        <v>2</v>
      </c>
      <c r="AR292" s="3">
        <f t="shared" si="79"/>
        <v>102</v>
      </c>
      <c r="AS292" s="8">
        <f t="shared" ref="AS292" si="83">AQ292/AR292</f>
        <v>1.9607843137254902E-2</v>
      </c>
    </row>
    <row r="293" spans="1:45">
      <c r="A293" s="82"/>
      <c r="B293" s="86"/>
      <c r="C293" s="66" t="s">
        <v>141</v>
      </c>
      <c r="D293" s="37"/>
      <c r="E293" s="76"/>
      <c r="F293" s="76"/>
      <c r="G293" s="76"/>
      <c r="H293" s="76"/>
      <c r="I293" s="76"/>
      <c r="J293" s="76"/>
      <c r="K293" s="76"/>
      <c r="L293" s="76"/>
      <c r="M293" s="76"/>
      <c r="N293" s="162" t="s">
        <v>145</v>
      </c>
      <c r="O293" s="76"/>
      <c r="P293" s="76"/>
      <c r="Q293" s="76"/>
      <c r="R293" s="76"/>
      <c r="S293" s="162" t="s">
        <v>145</v>
      </c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81"/>
      <c r="AJ293" s="81"/>
      <c r="AK293" s="76"/>
      <c r="AL293" s="76"/>
      <c r="AM293" s="81"/>
      <c r="AN293" s="7"/>
      <c r="AO293" s="7"/>
      <c r="AP293" s="7"/>
      <c r="AQ293" s="30">
        <f t="shared" si="71"/>
        <v>2</v>
      </c>
      <c r="AR293" s="3">
        <f t="shared" si="79"/>
        <v>102</v>
      </c>
      <c r="AS293" s="8">
        <f t="shared" si="72"/>
        <v>1.9607843137254902E-2</v>
      </c>
    </row>
    <row r="294" spans="1:45" ht="12.75" customHeight="1">
      <c r="A294" s="82"/>
      <c r="B294" s="84" t="s">
        <v>110</v>
      </c>
      <c r="C294" s="66" t="s">
        <v>115</v>
      </c>
      <c r="D294" s="37"/>
      <c r="E294" s="76"/>
      <c r="F294" s="76"/>
      <c r="G294" s="76"/>
      <c r="H294" s="76"/>
      <c r="I294" s="76"/>
      <c r="J294" s="162" t="s">
        <v>145</v>
      </c>
      <c r="K294" s="76"/>
      <c r="L294" s="76"/>
      <c r="M294" s="76"/>
      <c r="N294" s="76"/>
      <c r="O294" s="76"/>
      <c r="P294" s="76"/>
      <c r="Q294" s="76"/>
      <c r="R294" s="162" t="s">
        <v>145</v>
      </c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81"/>
      <c r="AJ294" s="81"/>
      <c r="AK294" s="76"/>
      <c r="AL294" s="76"/>
      <c r="AM294" s="81"/>
      <c r="AN294" s="7"/>
      <c r="AO294" s="7"/>
      <c r="AP294" s="7"/>
      <c r="AQ294" s="30">
        <f t="shared" si="71"/>
        <v>2</v>
      </c>
      <c r="AR294" s="3">
        <f t="shared" ref="AR294:AR297" si="84">34*2</f>
        <v>68</v>
      </c>
      <c r="AS294" s="8">
        <f t="shared" si="72"/>
        <v>2.9411764705882353E-2</v>
      </c>
    </row>
    <row r="295" spans="1:45" ht="12.75" customHeight="1">
      <c r="A295" s="82"/>
      <c r="B295" s="85"/>
      <c r="C295" s="66" t="s">
        <v>116</v>
      </c>
      <c r="D295" s="37"/>
      <c r="E295" s="76"/>
      <c r="F295" s="76"/>
      <c r="G295" s="76"/>
      <c r="H295" s="76"/>
      <c r="I295" s="76"/>
      <c r="J295" s="162" t="s">
        <v>145</v>
      </c>
      <c r="K295" s="76"/>
      <c r="L295" s="76"/>
      <c r="M295" s="76"/>
      <c r="N295" s="76"/>
      <c r="O295" s="76"/>
      <c r="P295" s="76"/>
      <c r="Q295" s="76"/>
      <c r="R295" s="162" t="s">
        <v>145</v>
      </c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81"/>
      <c r="AJ295" s="81"/>
      <c r="AK295" s="76"/>
      <c r="AL295" s="76"/>
      <c r="AM295" s="81"/>
      <c r="AN295" s="7"/>
      <c r="AO295" s="7"/>
      <c r="AP295" s="7"/>
      <c r="AQ295" s="30">
        <f t="shared" si="71"/>
        <v>2</v>
      </c>
      <c r="AR295" s="3">
        <f t="shared" si="84"/>
        <v>68</v>
      </c>
      <c r="AS295" s="8">
        <f t="shared" si="72"/>
        <v>2.9411764705882353E-2</v>
      </c>
    </row>
    <row r="296" spans="1:45" ht="12.75" customHeight="1">
      <c r="A296" s="82"/>
      <c r="B296" s="85"/>
      <c r="C296" s="72" t="s">
        <v>117</v>
      </c>
      <c r="D296" s="37"/>
      <c r="E296" s="76"/>
      <c r="F296" s="76"/>
      <c r="G296" s="76"/>
      <c r="H296" s="76"/>
      <c r="I296" s="76"/>
      <c r="J296" s="162" t="s">
        <v>145</v>
      </c>
      <c r="K296" s="76"/>
      <c r="L296" s="76"/>
      <c r="M296" s="76"/>
      <c r="N296" s="76"/>
      <c r="O296" s="76"/>
      <c r="P296" s="76"/>
      <c r="Q296" s="76"/>
      <c r="R296" s="162" t="s">
        <v>145</v>
      </c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81"/>
      <c r="AJ296" s="81"/>
      <c r="AK296" s="76"/>
      <c r="AL296" s="76"/>
      <c r="AM296" s="81"/>
      <c r="AN296" s="7"/>
      <c r="AO296" s="7"/>
      <c r="AP296" s="7"/>
      <c r="AQ296" s="30">
        <f t="shared" ref="AQ296" si="85">COUNTA(E296:AP296)</f>
        <v>2</v>
      </c>
      <c r="AR296" s="3">
        <f t="shared" si="84"/>
        <v>68</v>
      </c>
      <c r="AS296" s="8">
        <f t="shared" ref="AS296" si="86">AQ296/AR296</f>
        <v>2.9411764705882353E-2</v>
      </c>
    </row>
    <row r="297" spans="1:45" ht="12.75" customHeight="1">
      <c r="A297" s="82"/>
      <c r="B297" s="86"/>
      <c r="C297" s="66" t="s">
        <v>141</v>
      </c>
      <c r="D297" s="41"/>
      <c r="E297" s="76"/>
      <c r="F297" s="76"/>
      <c r="G297" s="76"/>
      <c r="H297" s="76"/>
      <c r="I297" s="76"/>
      <c r="J297" s="162" t="s">
        <v>145</v>
      </c>
      <c r="K297" s="76"/>
      <c r="L297" s="76"/>
      <c r="M297" s="76"/>
      <c r="N297" s="76"/>
      <c r="O297" s="76"/>
      <c r="P297" s="76"/>
      <c r="Q297" s="76"/>
      <c r="R297" s="162" t="s">
        <v>145</v>
      </c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81"/>
      <c r="AJ297" s="81"/>
      <c r="AK297" s="76"/>
      <c r="AL297" s="76"/>
      <c r="AM297" s="81"/>
      <c r="AN297" s="7"/>
      <c r="AO297" s="7"/>
      <c r="AP297" s="7"/>
      <c r="AQ297" s="30">
        <f t="shared" si="71"/>
        <v>2</v>
      </c>
      <c r="AR297" s="3">
        <f t="shared" si="84"/>
        <v>68</v>
      </c>
      <c r="AS297" s="8">
        <f t="shared" si="72"/>
        <v>2.9411764705882353E-2</v>
      </c>
    </row>
    <row r="298" spans="1:45">
      <c r="A298" s="82"/>
      <c r="B298" s="84" t="s">
        <v>111</v>
      </c>
      <c r="C298" s="66" t="s">
        <v>115</v>
      </c>
      <c r="D298" s="37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162" t="s">
        <v>145</v>
      </c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81"/>
      <c r="AJ298" s="81"/>
      <c r="AK298" s="76"/>
      <c r="AL298" s="76"/>
      <c r="AM298" s="81"/>
      <c r="AN298" s="7"/>
      <c r="AO298" s="7"/>
      <c r="AP298" s="7"/>
      <c r="AQ298" s="30">
        <f t="shared" si="71"/>
        <v>1</v>
      </c>
      <c r="AR298" s="3">
        <f>34*1</f>
        <v>34</v>
      </c>
      <c r="AS298" s="8">
        <f t="shared" si="72"/>
        <v>2.9411764705882353E-2</v>
      </c>
    </row>
    <row r="299" spans="1:45">
      <c r="A299" s="82"/>
      <c r="B299" s="85"/>
      <c r="C299" s="66" t="s">
        <v>116</v>
      </c>
      <c r="D299" s="41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162" t="s">
        <v>145</v>
      </c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81"/>
      <c r="AJ299" s="81"/>
      <c r="AK299" s="76"/>
      <c r="AL299" s="76"/>
      <c r="AM299" s="81"/>
      <c r="AN299" s="7"/>
      <c r="AO299" s="7"/>
      <c r="AP299" s="7"/>
      <c r="AQ299" s="30">
        <f t="shared" si="71"/>
        <v>1</v>
      </c>
      <c r="AR299" s="3">
        <f t="shared" ref="AR299:AR305" si="87">34*1</f>
        <v>34</v>
      </c>
      <c r="AS299" s="8">
        <f t="shared" si="72"/>
        <v>2.9411764705882353E-2</v>
      </c>
    </row>
    <row r="300" spans="1:45">
      <c r="A300" s="82"/>
      <c r="B300" s="85"/>
      <c r="C300" s="72" t="s">
        <v>117</v>
      </c>
      <c r="D300" s="41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81"/>
      <c r="AJ300" s="81"/>
      <c r="AK300" s="76"/>
      <c r="AL300" s="76"/>
      <c r="AM300" s="81"/>
      <c r="AN300" s="7"/>
      <c r="AO300" s="7"/>
      <c r="AP300" s="7"/>
      <c r="AQ300" s="30">
        <f t="shared" ref="AQ300" si="88">COUNTA(E300:AP300)</f>
        <v>0</v>
      </c>
      <c r="AR300" s="3">
        <f t="shared" si="87"/>
        <v>34</v>
      </c>
      <c r="AS300" s="8">
        <f t="shared" ref="AS300" si="89">AQ300/AR300</f>
        <v>0</v>
      </c>
    </row>
    <row r="301" spans="1:45">
      <c r="A301" s="82"/>
      <c r="B301" s="86"/>
      <c r="C301" s="66" t="s">
        <v>141</v>
      </c>
      <c r="D301" s="41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162" t="s">
        <v>145</v>
      </c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81"/>
      <c r="AJ301" s="81"/>
      <c r="AK301" s="76"/>
      <c r="AL301" s="76"/>
      <c r="AM301" s="81"/>
      <c r="AN301" s="7"/>
      <c r="AO301" s="7"/>
      <c r="AP301" s="7"/>
      <c r="AQ301" s="30">
        <f t="shared" si="71"/>
        <v>1</v>
      </c>
      <c r="AR301" s="3">
        <f t="shared" si="87"/>
        <v>34</v>
      </c>
      <c r="AS301" s="8">
        <f t="shared" si="72"/>
        <v>2.9411764705882353E-2</v>
      </c>
    </row>
    <row r="302" spans="1:45" ht="12.75" customHeight="1">
      <c r="A302" s="82"/>
      <c r="B302" s="84" t="s">
        <v>112</v>
      </c>
      <c r="C302" s="66" t="s">
        <v>115</v>
      </c>
      <c r="D302" s="37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162" t="s">
        <v>145</v>
      </c>
      <c r="S302" s="76"/>
      <c r="T302" s="71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81"/>
      <c r="AJ302" s="81"/>
      <c r="AK302" s="76"/>
      <c r="AL302" s="76"/>
      <c r="AM302" s="81"/>
      <c r="AN302" s="7"/>
      <c r="AO302" s="7"/>
      <c r="AP302" s="7"/>
      <c r="AQ302" s="30">
        <f t="shared" si="71"/>
        <v>1</v>
      </c>
      <c r="AR302" s="3">
        <f t="shared" si="87"/>
        <v>34</v>
      </c>
      <c r="AS302" s="8">
        <f t="shared" si="72"/>
        <v>2.9411764705882353E-2</v>
      </c>
    </row>
    <row r="303" spans="1:45" ht="12.75" customHeight="1">
      <c r="A303" s="82"/>
      <c r="B303" s="85"/>
      <c r="C303" s="66" t="s">
        <v>116</v>
      </c>
      <c r="D303" s="37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162" t="s">
        <v>145</v>
      </c>
      <c r="S303" s="78"/>
      <c r="T303" s="71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81"/>
      <c r="AJ303" s="81"/>
      <c r="AK303" s="76"/>
      <c r="AL303" s="76"/>
      <c r="AM303" s="81"/>
      <c r="AN303" s="7"/>
      <c r="AO303" s="7"/>
      <c r="AP303" s="7"/>
      <c r="AQ303" s="30">
        <f t="shared" si="71"/>
        <v>1</v>
      </c>
      <c r="AR303" s="3">
        <f t="shared" si="87"/>
        <v>34</v>
      </c>
      <c r="AS303" s="8">
        <f t="shared" si="72"/>
        <v>2.9411764705882353E-2</v>
      </c>
    </row>
    <row r="304" spans="1:45" ht="12.75" customHeight="1">
      <c r="A304" s="82"/>
      <c r="B304" s="85"/>
      <c r="C304" s="72" t="s">
        <v>117</v>
      </c>
      <c r="D304" s="37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162" t="s">
        <v>145</v>
      </c>
      <c r="S304" s="78"/>
      <c r="T304" s="71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81"/>
      <c r="AJ304" s="81"/>
      <c r="AK304" s="76"/>
      <c r="AL304" s="76"/>
      <c r="AM304" s="81"/>
      <c r="AN304" s="7"/>
      <c r="AO304" s="7"/>
      <c r="AP304" s="7"/>
      <c r="AQ304" s="30">
        <f t="shared" ref="AQ304" si="90">COUNTA(E304:AP304)</f>
        <v>1</v>
      </c>
      <c r="AR304" s="3">
        <f t="shared" si="87"/>
        <v>34</v>
      </c>
      <c r="AS304" s="8">
        <f t="shared" ref="AS304" si="91">AQ304/AR304</f>
        <v>2.9411764705882353E-2</v>
      </c>
    </row>
    <row r="305" spans="1:45" ht="12.75" customHeight="1">
      <c r="A305" s="82"/>
      <c r="B305" s="85"/>
      <c r="C305" s="66" t="s">
        <v>141</v>
      </c>
      <c r="D305" s="41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162" t="s">
        <v>145</v>
      </c>
      <c r="S305" s="71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81"/>
      <c r="AJ305" s="81"/>
      <c r="AK305" s="76"/>
      <c r="AL305" s="76"/>
      <c r="AM305" s="81"/>
      <c r="AN305" s="7"/>
      <c r="AO305" s="7"/>
      <c r="AP305" s="7"/>
      <c r="AQ305" s="30">
        <f t="shared" si="71"/>
        <v>1</v>
      </c>
      <c r="AR305" s="3">
        <f t="shared" si="87"/>
        <v>34</v>
      </c>
      <c r="AS305" s="8">
        <f t="shared" si="72"/>
        <v>2.9411764705882353E-2</v>
      </c>
    </row>
    <row r="306" spans="1:45" ht="12.75" customHeight="1">
      <c r="A306" s="82"/>
      <c r="B306" s="84" t="s">
        <v>97</v>
      </c>
      <c r="C306" s="66" t="s">
        <v>115</v>
      </c>
      <c r="D306" s="41"/>
      <c r="E306" s="76"/>
      <c r="F306" s="76"/>
      <c r="G306" s="76"/>
      <c r="H306" s="76"/>
      <c r="I306" s="162" t="s">
        <v>145</v>
      </c>
      <c r="J306" s="76"/>
      <c r="K306" s="76"/>
      <c r="L306" s="76"/>
      <c r="M306" s="162" t="s">
        <v>145</v>
      </c>
      <c r="N306" s="76"/>
      <c r="O306" s="76"/>
      <c r="P306" s="162" t="s">
        <v>145</v>
      </c>
      <c r="Q306" s="76"/>
      <c r="R306" s="76"/>
      <c r="S306" s="71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81"/>
      <c r="AJ306" s="81"/>
      <c r="AK306" s="76"/>
      <c r="AL306" s="76"/>
      <c r="AM306" s="81"/>
      <c r="AN306" s="7"/>
      <c r="AO306" s="7"/>
      <c r="AP306" s="7"/>
      <c r="AQ306" s="30">
        <f t="shared" si="71"/>
        <v>3</v>
      </c>
      <c r="AR306" s="3">
        <f t="shared" ref="AR306:AR309" si="92">34*3</f>
        <v>102</v>
      </c>
      <c r="AS306" s="8">
        <f t="shared" si="72"/>
        <v>2.9411764705882353E-2</v>
      </c>
    </row>
    <row r="307" spans="1:45" ht="12.75" customHeight="1">
      <c r="A307" s="82"/>
      <c r="B307" s="85"/>
      <c r="C307" s="66" t="s">
        <v>116</v>
      </c>
      <c r="D307" s="41"/>
      <c r="E307" s="76"/>
      <c r="F307" s="76"/>
      <c r="G307" s="76"/>
      <c r="H307" s="76"/>
      <c r="I307" s="162" t="s">
        <v>145</v>
      </c>
      <c r="J307" s="76"/>
      <c r="K307" s="76"/>
      <c r="L307" s="76"/>
      <c r="M307" s="162" t="s">
        <v>145</v>
      </c>
      <c r="N307" s="76"/>
      <c r="O307" s="76"/>
      <c r="P307" s="162" t="s">
        <v>145</v>
      </c>
      <c r="Q307" s="76"/>
      <c r="R307" s="76"/>
      <c r="S307" s="71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81"/>
      <c r="AJ307" s="81"/>
      <c r="AK307" s="76"/>
      <c r="AL307" s="76"/>
      <c r="AM307" s="81"/>
      <c r="AN307" s="7"/>
      <c r="AO307" s="7"/>
      <c r="AP307" s="7"/>
      <c r="AQ307" s="30">
        <f t="shared" si="71"/>
        <v>3</v>
      </c>
      <c r="AR307" s="3">
        <f t="shared" si="92"/>
        <v>102</v>
      </c>
      <c r="AS307" s="8">
        <f t="shared" si="72"/>
        <v>2.9411764705882353E-2</v>
      </c>
    </row>
    <row r="308" spans="1:45" ht="12.75" customHeight="1">
      <c r="A308" s="82"/>
      <c r="B308" s="85"/>
      <c r="C308" s="72" t="s">
        <v>117</v>
      </c>
      <c r="D308" s="41"/>
      <c r="E308" s="76"/>
      <c r="F308" s="76"/>
      <c r="G308" s="76"/>
      <c r="H308" s="76"/>
      <c r="I308" s="162" t="s">
        <v>145</v>
      </c>
      <c r="J308" s="76"/>
      <c r="K308" s="76"/>
      <c r="L308" s="76"/>
      <c r="M308" s="162" t="s">
        <v>145</v>
      </c>
      <c r="N308" s="76"/>
      <c r="O308" s="76"/>
      <c r="P308" s="162" t="s">
        <v>145</v>
      </c>
      <c r="Q308" s="76"/>
      <c r="R308" s="76"/>
      <c r="S308" s="71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81"/>
      <c r="AJ308" s="81"/>
      <c r="AK308" s="76"/>
      <c r="AL308" s="76"/>
      <c r="AM308" s="81"/>
      <c r="AN308" s="7"/>
      <c r="AO308" s="7"/>
      <c r="AP308" s="7"/>
      <c r="AQ308" s="30">
        <f t="shared" ref="AQ308" si="93">COUNTA(E308:AP308)</f>
        <v>3</v>
      </c>
      <c r="AR308" s="3">
        <f t="shared" si="92"/>
        <v>102</v>
      </c>
      <c r="AS308" s="8">
        <f t="shared" ref="AS308" si="94">AQ308/AR308</f>
        <v>2.9411764705882353E-2</v>
      </c>
    </row>
    <row r="309" spans="1:45" ht="12.75" customHeight="1">
      <c r="A309" s="82"/>
      <c r="B309" s="86"/>
      <c r="C309" s="66" t="s">
        <v>141</v>
      </c>
      <c r="D309" s="41"/>
      <c r="E309" s="76"/>
      <c r="F309" s="76"/>
      <c r="G309" s="76"/>
      <c r="H309" s="76"/>
      <c r="I309" s="162" t="s">
        <v>145</v>
      </c>
      <c r="J309" s="76"/>
      <c r="K309" s="76"/>
      <c r="L309" s="76"/>
      <c r="M309" s="162" t="s">
        <v>145</v>
      </c>
      <c r="N309" s="76"/>
      <c r="O309" s="76"/>
      <c r="P309" s="162" t="s">
        <v>145</v>
      </c>
      <c r="Q309" s="76"/>
      <c r="R309" s="76"/>
      <c r="S309" s="71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81"/>
      <c r="AJ309" s="81"/>
      <c r="AK309" s="76"/>
      <c r="AL309" s="76"/>
      <c r="AM309" s="81"/>
      <c r="AN309" s="7"/>
      <c r="AO309" s="7"/>
      <c r="AP309" s="7"/>
      <c r="AQ309" s="30">
        <f t="shared" si="71"/>
        <v>3</v>
      </c>
      <c r="AR309" s="3">
        <f t="shared" si="92"/>
        <v>102</v>
      </c>
      <c r="AS309" s="8">
        <f t="shared" si="72"/>
        <v>2.9411764705882353E-2</v>
      </c>
    </row>
    <row r="310" spans="1:45" ht="12.75" customHeight="1">
      <c r="A310" s="82"/>
      <c r="B310" s="84" t="s">
        <v>98</v>
      </c>
      <c r="C310" s="66" t="s">
        <v>115</v>
      </c>
      <c r="D310" s="41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1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81"/>
      <c r="AJ310" s="81"/>
      <c r="AK310" s="76"/>
      <c r="AL310" s="76"/>
      <c r="AM310" s="81"/>
      <c r="AN310" s="7"/>
      <c r="AO310" s="7"/>
      <c r="AP310" s="7"/>
      <c r="AQ310" s="30">
        <f t="shared" si="71"/>
        <v>0</v>
      </c>
      <c r="AR310" s="3">
        <f t="shared" ref="AR310:AR325" si="95">34*2</f>
        <v>68</v>
      </c>
      <c r="AS310" s="8">
        <f t="shared" si="72"/>
        <v>0</v>
      </c>
    </row>
    <row r="311" spans="1:45" ht="12.75" customHeight="1">
      <c r="A311" s="82"/>
      <c r="B311" s="85"/>
      <c r="C311" s="72" t="s">
        <v>116</v>
      </c>
      <c r="D311" s="41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1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81"/>
      <c r="AJ311" s="81"/>
      <c r="AK311" s="76"/>
      <c r="AL311" s="76"/>
      <c r="AM311" s="81"/>
      <c r="AN311" s="7"/>
      <c r="AO311" s="7"/>
      <c r="AP311" s="7"/>
      <c r="AQ311" s="30">
        <f t="shared" ref="AQ311:AQ319" si="96">COUNTA(E311:AP311)</f>
        <v>0</v>
      </c>
      <c r="AR311" s="3">
        <f t="shared" si="95"/>
        <v>68</v>
      </c>
      <c r="AS311" s="8">
        <f t="shared" ref="AS311:AS319" si="97">AQ311/AR311</f>
        <v>0</v>
      </c>
    </row>
    <row r="312" spans="1:45" ht="12.75" customHeight="1">
      <c r="A312" s="82"/>
      <c r="B312" s="85"/>
      <c r="C312" s="66" t="s">
        <v>117</v>
      </c>
      <c r="D312" s="41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1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  <c r="AG312" s="76"/>
      <c r="AH312" s="76"/>
      <c r="AI312" s="81"/>
      <c r="AJ312" s="81"/>
      <c r="AK312" s="76"/>
      <c r="AL312" s="76"/>
      <c r="AM312" s="81"/>
      <c r="AN312" s="7"/>
      <c r="AO312" s="7"/>
      <c r="AP312" s="7"/>
      <c r="AQ312" s="30">
        <f t="shared" si="96"/>
        <v>0</v>
      </c>
      <c r="AR312" s="3">
        <f t="shared" si="95"/>
        <v>68</v>
      </c>
      <c r="AS312" s="8">
        <f t="shared" si="97"/>
        <v>0</v>
      </c>
    </row>
    <row r="313" spans="1:45" ht="12.75" customHeight="1">
      <c r="A313" s="82"/>
      <c r="B313" s="86"/>
      <c r="C313" s="66" t="s">
        <v>141</v>
      </c>
      <c r="D313" s="41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1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  <c r="AG313" s="76"/>
      <c r="AH313" s="76"/>
      <c r="AI313" s="81"/>
      <c r="AJ313" s="81"/>
      <c r="AK313" s="76"/>
      <c r="AL313" s="76"/>
      <c r="AM313" s="81"/>
      <c r="AN313" s="7"/>
      <c r="AO313" s="7"/>
      <c r="AP313" s="7"/>
      <c r="AQ313" s="30">
        <f t="shared" si="96"/>
        <v>0</v>
      </c>
      <c r="AR313" s="3">
        <f t="shared" si="95"/>
        <v>68</v>
      </c>
      <c r="AS313" s="8">
        <f t="shared" si="97"/>
        <v>0</v>
      </c>
    </row>
    <row r="314" spans="1:45" ht="12.75" customHeight="1">
      <c r="A314" s="82"/>
      <c r="B314" s="84" t="s">
        <v>113</v>
      </c>
      <c r="C314" s="66" t="s">
        <v>115</v>
      </c>
      <c r="D314" s="41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162" t="s">
        <v>145</v>
      </c>
      <c r="S314" s="71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81"/>
      <c r="AJ314" s="81"/>
      <c r="AK314" s="76"/>
      <c r="AL314" s="76"/>
      <c r="AM314" s="81"/>
      <c r="AN314" s="7"/>
      <c r="AO314" s="7"/>
      <c r="AP314" s="7"/>
      <c r="AQ314" s="30">
        <f t="shared" si="96"/>
        <v>1</v>
      </c>
      <c r="AR314" s="3">
        <f t="shared" si="95"/>
        <v>68</v>
      </c>
      <c r="AS314" s="8">
        <f t="shared" si="97"/>
        <v>1.4705882352941176E-2</v>
      </c>
    </row>
    <row r="315" spans="1:45" ht="12.75" customHeight="1">
      <c r="A315" s="82"/>
      <c r="B315" s="85"/>
      <c r="C315" s="72" t="s">
        <v>116</v>
      </c>
      <c r="D315" s="41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162" t="s">
        <v>145</v>
      </c>
      <c r="S315" s="71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81"/>
      <c r="AJ315" s="81"/>
      <c r="AK315" s="76"/>
      <c r="AL315" s="76"/>
      <c r="AM315" s="81"/>
      <c r="AN315" s="7"/>
      <c r="AO315" s="7"/>
      <c r="AP315" s="7"/>
      <c r="AQ315" s="30">
        <f t="shared" si="96"/>
        <v>1</v>
      </c>
      <c r="AR315" s="3">
        <f t="shared" si="95"/>
        <v>68</v>
      </c>
      <c r="AS315" s="8">
        <f t="shared" si="97"/>
        <v>1.4705882352941176E-2</v>
      </c>
    </row>
    <row r="316" spans="1:45" ht="12.75" customHeight="1">
      <c r="A316" s="82"/>
      <c r="B316" s="85"/>
      <c r="C316" s="66" t="s">
        <v>117</v>
      </c>
      <c r="D316" s="41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162" t="s">
        <v>145</v>
      </c>
      <c r="S316" s="71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81"/>
      <c r="AJ316" s="81"/>
      <c r="AK316" s="76"/>
      <c r="AL316" s="76"/>
      <c r="AM316" s="81"/>
      <c r="AN316" s="7"/>
      <c r="AO316" s="7"/>
      <c r="AP316" s="7"/>
      <c r="AQ316" s="30">
        <f t="shared" si="96"/>
        <v>1</v>
      </c>
      <c r="AR316" s="3">
        <f t="shared" si="95"/>
        <v>68</v>
      </c>
      <c r="AS316" s="8">
        <f t="shared" si="97"/>
        <v>1.4705882352941176E-2</v>
      </c>
    </row>
    <row r="317" spans="1:45" ht="12.75" customHeight="1">
      <c r="A317" s="82"/>
      <c r="B317" s="86"/>
      <c r="C317" s="66" t="s">
        <v>141</v>
      </c>
      <c r="D317" s="41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162" t="s">
        <v>145</v>
      </c>
      <c r="S317" s="71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81"/>
      <c r="AJ317" s="81"/>
      <c r="AK317" s="76"/>
      <c r="AL317" s="76"/>
      <c r="AM317" s="81"/>
      <c r="AN317" s="7"/>
      <c r="AO317" s="7"/>
      <c r="AP317" s="7"/>
      <c r="AQ317" s="30">
        <f t="shared" si="96"/>
        <v>1</v>
      </c>
      <c r="AR317" s="3">
        <f t="shared" si="95"/>
        <v>68</v>
      </c>
      <c r="AS317" s="8">
        <f t="shared" si="97"/>
        <v>1.4705882352941176E-2</v>
      </c>
    </row>
    <row r="318" spans="1:45" ht="12.75" customHeight="1">
      <c r="A318" s="82"/>
      <c r="B318" s="83" t="s">
        <v>118</v>
      </c>
      <c r="C318" s="66" t="s">
        <v>115</v>
      </c>
      <c r="D318" s="41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162" t="s">
        <v>145</v>
      </c>
      <c r="P318" s="76"/>
      <c r="Q318" s="76"/>
      <c r="R318" s="76"/>
      <c r="S318" s="71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81"/>
      <c r="AJ318" s="81"/>
      <c r="AK318" s="76"/>
      <c r="AL318" s="76"/>
      <c r="AM318" s="81"/>
      <c r="AN318" s="7"/>
      <c r="AO318" s="7"/>
      <c r="AP318" s="7"/>
      <c r="AQ318" s="30">
        <f t="shared" si="96"/>
        <v>1</v>
      </c>
      <c r="AR318" s="3">
        <f t="shared" si="95"/>
        <v>68</v>
      </c>
      <c r="AS318" s="8">
        <f t="shared" si="97"/>
        <v>1.4705882352941176E-2</v>
      </c>
    </row>
    <row r="319" spans="1:45" ht="12.75" customHeight="1">
      <c r="A319" s="82"/>
      <c r="B319" s="83"/>
      <c r="C319" s="72" t="s">
        <v>116</v>
      </c>
      <c r="D319" s="41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162" t="s">
        <v>145</v>
      </c>
      <c r="P319" s="76"/>
      <c r="Q319" s="76"/>
      <c r="R319" s="76"/>
      <c r="S319" s="71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81"/>
      <c r="AJ319" s="81"/>
      <c r="AK319" s="76"/>
      <c r="AL319" s="76"/>
      <c r="AM319" s="81"/>
      <c r="AN319" s="7"/>
      <c r="AO319" s="7"/>
      <c r="AP319" s="7"/>
      <c r="AQ319" s="30">
        <f t="shared" si="96"/>
        <v>1</v>
      </c>
      <c r="AR319" s="3">
        <f t="shared" si="95"/>
        <v>68</v>
      </c>
      <c r="AS319" s="8">
        <f t="shared" si="97"/>
        <v>1.4705882352941176E-2</v>
      </c>
    </row>
    <row r="320" spans="1:45" ht="12.75" customHeight="1">
      <c r="A320" s="82"/>
      <c r="B320" s="83"/>
      <c r="C320" s="66" t="s">
        <v>117</v>
      </c>
      <c r="D320" s="41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162" t="s">
        <v>145</v>
      </c>
      <c r="P320" s="76"/>
      <c r="Q320" s="76"/>
      <c r="R320" s="76"/>
      <c r="S320" s="71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  <c r="AG320" s="76"/>
      <c r="AH320" s="76"/>
      <c r="AI320" s="81"/>
      <c r="AJ320" s="81"/>
      <c r="AK320" s="76"/>
      <c r="AL320" s="76"/>
      <c r="AM320" s="81"/>
      <c r="AN320" s="7"/>
      <c r="AO320" s="7"/>
      <c r="AP320" s="7"/>
      <c r="AQ320" s="30">
        <f t="shared" si="71"/>
        <v>1</v>
      </c>
      <c r="AR320" s="3">
        <f t="shared" si="95"/>
        <v>68</v>
      </c>
      <c r="AS320" s="8">
        <f t="shared" si="72"/>
        <v>1.4705882352941176E-2</v>
      </c>
    </row>
    <row r="321" spans="1:45" ht="12.75" customHeight="1">
      <c r="A321" s="82"/>
      <c r="B321" s="83"/>
      <c r="C321" s="66" t="s">
        <v>141</v>
      </c>
      <c r="D321" s="41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162" t="s">
        <v>145</v>
      </c>
      <c r="P321" s="76"/>
      <c r="Q321" s="76"/>
      <c r="R321" s="76"/>
      <c r="S321" s="71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  <c r="AG321" s="76"/>
      <c r="AH321" s="76"/>
      <c r="AI321" s="81"/>
      <c r="AJ321" s="81"/>
      <c r="AK321" s="76"/>
      <c r="AL321" s="76"/>
      <c r="AM321" s="81"/>
      <c r="AN321" s="7"/>
      <c r="AO321" s="7"/>
      <c r="AP321" s="7"/>
      <c r="AQ321" s="30">
        <f t="shared" si="71"/>
        <v>1</v>
      </c>
      <c r="AR321" s="3">
        <f t="shared" si="95"/>
        <v>68</v>
      </c>
      <c r="AS321" s="8">
        <f t="shared" si="72"/>
        <v>1.4705882352941176E-2</v>
      </c>
    </row>
    <row r="322" spans="1:45" ht="12.75" customHeight="1">
      <c r="A322" s="82"/>
      <c r="B322" s="83" t="s">
        <v>99</v>
      </c>
      <c r="C322" s="66" t="s">
        <v>115</v>
      </c>
      <c r="D322" s="41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1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  <c r="AG322" s="76"/>
      <c r="AH322" s="76"/>
      <c r="AI322" s="81"/>
      <c r="AJ322" s="81"/>
      <c r="AK322" s="76"/>
      <c r="AL322" s="76"/>
      <c r="AM322" s="81"/>
      <c r="AN322" s="7"/>
      <c r="AO322" s="7"/>
      <c r="AP322" s="7"/>
      <c r="AQ322" s="30">
        <f t="shared" si="71"/>
        <v>0</v>
      </c>
      <c r="AR322" s="3">
        <f t="shared" si="95"/>
        <v>68</v>
      </c>
      <c r="AS322" s="8">
        <f t="shared" si="72"/>
        <v>0</v>
      </c>
    </row>
    <row r="323" spans="1:45" ht="12.75" customHeight="1">
      <c r="A323" s="82"/>
      <c r="B323" s="83"/>
      <c r="C323" s="72" t="s">
        <v>116</v>
      </c>
      <c r="D323" s="41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1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  <c r="AE323" s="76"/>
      <c r="AF323" s="76"/>
      <c r="AG323" s="76"/>
      <c r="AH323" s="76"/>
      <c r="AI323" s="81"/>
      <c r="AJ323" s="81"/>
      <c r="AK323" s="76"/>
      <c r="AL323" s="76"/>
      <c r="AM323" s="81"/>
      <c r="AN323" s="7"/>
      <c r="AO323" s="7"/>
      <c r="AP323" s="7"/>
      <c r="AQ323" s="30">
        <f t="shared" ref="AQ323:AQ325" si="98">COUNTA(E323:AP323)</f>
        <v>0</v>
      </c>
      <c r="AR323" s="3">
        <f t="shared" si="95"/>
        <v>68</v>
      </c>
      <c r="AS323" s="8">
        <f t="shared" ref="AS323:AS325" si="99">AQ323/AR323</f>
        <v>0</v>
      </c>
    </row>
    <row r="324" spans="1:45" ht="12.75" customHeight="1">
      <c r="A324" s="82"/>
      <c r="B324" s="83"/>
      <c r="C324" s="66" t="s">
        <v>117</v>
      </c>
      <c r="D324" s="41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1"/>
      <c r="T324" s="76"/>
      <c r="U324" s="76"/>
      <c r="V324" s="76"/>
      <c r="W324" s="76"/>
      <c r="X324" s="76"/>
      <c r="Y324" s="76"/>
      <c r="Z324" s="76"/>
      <c r="AA324" s="76"/>
      <c r="AB324" s="76"/>
      <c r="AC324" s="76"/>
      <c r="AD324" s="76"/>
      <c r="AE324" s="76"/>
      <c r="AF324" s="76"/>
      <c r="AG324" s="76"/>
      <c r="AH324" s="76"/>
      <c r="AI324" s="81"/>
      <c r="AJ324" s="81"/>
      <c r="AK324" s="76"/>
      <c r="AL324" s="76"/>
      <c r="AM324" s="81"/>
      <c r="AN324" s="7"/>
      <c r="AO324" s="7"/>
      <c r="AP324" s="7"/>
      <c r="AQ324" s="30">
        <f t="shared" si="98"/>
        <v>0</v>
      </c>
      <c r="AR324" s="3">
        <f t="shared" si="95"/>
        <v>68</v>
      </c>
      <c r="AS324" s="8">
        <f t="shared" si="99"/>
        <v>0</v>
      </c>
    </row>
    <row r="325" spans="1:45" ht="12.75" customHeight="1">
      <c r="A325" s="82"/>
      <c r="B325" s="83"/>
      <c r="C325" s="66" t="s">
        <v>141</v>
      </c>
      <c r="D325" s="41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1"/>
      <c r="T325" s="76"/>
      <c r="U325" s="76"/>
      <c r="V325" s="76"/>
      <c r="W325" s="76"/>
      <c r="X325" s="76"/>
      <c r="Y325" s="76"/>
      <c r="Z325" s="76"/>
      <c r="AA325" s="76"/>
      <c r="AB325" s="76"/>
      <c r="AC325" s="76"/>
      <c r="AD325" s="76"/>
      <c r="AE325" s="76"/>
      <c r="AF325" s="76"/>
      <c r="AG325" s="76"/>
      <c r="AH325" s="76"/>
      <c r="AI325" s="81"/>
      <c r="AJ325" s="81"/>
      <c r="AK325" s="76"/>
      <c r="AL325" s="76"/>
      <c r="AM325" s="81"/>
      <c r="AN325" s="7"/>
      <c r="AO325" s="7"/>
      <c r="AP325" s="7"/>
      <c r="AQ325" s="30">
        <f t="shared" si="98"/>
        <v>0</v>
      </c>
      <c r="AR325" s="3">
        <f t="shared" si="95"/>
        <v>68</v>
      </c>
      <c r="AS325" s="8">
        <f t="shared" si="99"/>
        <v>0</v>
      </c>
    </row>
    <row r="326" spans="1:45" ht="12.75" customHeight="1">
      <c r="A326" s="82"/>
      <c r="B326" s="83" t="s">
        <v>75</v>
      </c>
      <c r="C326" s="66" t="s">
        <v>115</v>
      </c>
      <c r="D326" s="41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1"/>
      <c r="T326" s="76"/>
      <c r="U326" s="76"/>
      <c r="V326" s="76"/>
      <c r="W326" s="76"/>
      <c r="X326" s="76"/>
      <c r="Y326" s="76"/>
      <c r="Z326" s="76"/>
      <c r="AA326" s="76"/>
      <c r="AB326" s="76"/>
      <c r="AC326" s="76"/>
      <c r="AD326" s="76"/>
      <c r="AE326" s="76"/>
      <c r="AF326" s="76"/>
      <c r="AG326" s="76"/>
      <c r="AH326" s="76"/>
      <c r="AI326" s="81"/>
      <c r="AJ326" s="81"/>
      <c r="AK326" s="76"/>
      <c r="AL326" s="76"/>
      <c r="AM326" s="81"/>
      <c r="AN326" s="7"/>
      <c r="AO326" s="7"/>
      <c r="AP326" s="7"/>
      <c r="AQ326" s="30">
        <f t="shared" si="71"/>
        <v>0</v>
      </c>
      <c r="AR326" s="3">
        <f t="shared" ref="AR326:AR337" si="100">34*1</f>
        <v>34</v>
      </c>
      <c r="AS326" s="8">
        <f t="shared" si="72"/>
        <v>0</v>
      </c>
    </row>
    <row r="327" spans="1:45" ht="12.75" customHeight="1">
      <c r="A327" s="82"/>
      <c r="B327" s="83"/>
      <c r="C327" s="72" t="s">
        <v>116</v>
      </c>
      <c r="D327" s="41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1"/>
      <c r="T327" s="76"/>
      <c r="U327" s="76"/>
      <c r="V327" s="76"/>
      <c r="W327" s="76"/>
      <c r="X327" s="76"/>
      <c r="Y327" s="76"/>
      <c r="Z327" s="76"/>
      <c r="AA327" s="76"/>
      <c r="AB327" s="76"/>
      <c r="AC327" s="76"/>
      <c r="AD327" s="76"/>
      <c r="AE327" s="76"/>
      <c r="AF327" s="76"/>
      <c r="AG327" s="76"/>
      <c r="AH327" s="76"/>
      <c r="AI327" s="81"/>
      <c r="AJ327" s="81"/>
      <c r="AK327" s="76"/>
      <c r="AL327" s="76"/>
      <c r="AM327" s="81"/>
      <c r="AN327" s="7"/>
      <c r="AO327" s="7"/>
      <c r="AP327" s="7"/>
      <c r="AQ327" s="30">
        <f t="shared" ref="AQ327:AQ332" si="101">COUNTA(E327:AP327)</f>
        <v>0</v>
      </c>
      <c r="AR327" s="3">
        <f t="shared" si="100"/>
        <v>34</v>
      </c>
      <c r="AS327" s="8">
        <f t="shared" ref="AS327:AS332" si="102">AQ327/AR327</f>
        <v>0</v>
      </c>
    </row>
    <row r="328" spans="1:45" ht="12.75" customHeight="1">
      <c r="A328" s="82"/>
      <c r="B328" s="83"/>
      <c r="C328" s="66" t="s">
        <v>117</v>
      </c>
      <c r="D328" s="41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1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  <c r="AG328" s="76"/>
      <c r="AH328" s="76"/>
      <c r="AI328" s="81"/>
      <c r="AJ328" s="81"/>
      <c r="AK328" s="76"/>
      <c r="AL328" s="76"/>
      <c r="AM328" s="81"/>
      <c r="AN328" s="7"/>
      <c r="AO328" s="7"/>
      <c r="AP328" s="7"/>
      <c r="AQ328" s="30">
        <f t="shared" si="101"/>
        <v>0</v>
      </c>
      <c r="AR328" s="3">
        <f t="shared" si="100"/>
        <v>34</v>
      </c>
      <c r="AS328" s="8">
        <f t="shared" si="102"/>
        <v>0</v>
      </c>
    </row>
    <row r="329" spans="1:45" ht="12.75" customHeight="1">
      <c r="A329" s="82"/>
      <c r="B329" s="83"/>
      <c r="C329" s="66" t="s">
        <v>141</v>
      </c>
      <c r="D329" s="41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1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81"/>
      <c r="AJ329" s="81"/>
      <c r="AK329" s="76"/>
      <c r="AL329" s="76"/>
      <c r="AM329" s="81"/>
      <c r="AN329" s="7"/>
      <c r="AO329" s="7"/>
      <c r="AP329" s="7"/>
      <c r="AQ329" s="30">
        <f t="shared" si="101"/>
        <v>0</v>
      </c>
      <c r="AR329" s="3">
        <f t="shared" si="100"/>
        <v>34</v>
      </c>
      <c r="AS329" s="8">
        <f t="shared" si="102"/>
        <v>0</v>
      </c>
    </row>
    <row r="330" spans="1:45" ht="12.75" customHeight="1">
      <c r="A330" s="82"/>
      <c r="B330" s="83" t="s">
        <v>100</v>
      </c>
      <c r="C330" s="66" t="s">
        <v>115</v>
      </c>
      <c r="D330" s="4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3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7"/>
      <c r="AJ330" s="7"/>
      <c r="AK330" s="4"/>
      <c r="AL330" s="4"/>
      <c r="AM330" s="7"/>
      <c r="AN330" s="7"/>
      <c r="AO330" s="7"/>
      <c r="AP330" s="7"/>
      <c r="AQ330" s="30">
        <f t="shared" si="101"/>
        <v>0</v>
      </c>
      <c r="AR330" s="3">
        <f t="shared" si="100"/>
        <v>34</v>
      </c>
      <c r="AS330" s="8">
        <f t="shared" si="102"/>
        <v>0</v>
      </c>
    </row>
    <row r="331" spans="1:45" ht="12.75" customHeight="1">
      <c r="A331" s="82"/>
      <c r="B331" s="83"/>
      <c r="C331" s="66" t="s">
        <v>116</v>
      </c>
      <c r="D331" s="4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3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7"/>
      <c r="AJ331" s="7"/>
      <c r="AK331" s="4"/>
      <c r="AL331" s="4"/>
      <c r="AM331" s="7"/>
      <c r="AN331" s="7"/>
      <c r="AO331" s="7"/>
      <c r="AP331" s="7"/>
      <c r="AQ331" s="30">
        <f t="shared" si="101"/>
        <v>0</v>
      </c>
      <c r="AR331" s="3">
        <f t="shared" si="100"/>
        <v>34</v>
      </c>
      <c r="AS331" s="8">
        <f t="shared" si="102"/>
        <v>0</v>
      </c>
    </row>
    <row r="332" spans="1:45" ht="12.75" customHeight="1">
      <c r="A332" s="82"/>
      <c r="B332" s="83"/>
      <c r="C332" s="72" t="s">
        <v>117</v>
      </c>
      <c r="D332" s="4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3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7"/>
      <c r="AJ332" s="7"/>
      <c r="AK332" s="4"/>
      <c r="AL332" s="4"/>
      <c r="AM332" s="7"/>
      <c r="AN332" s="7"/>
      <c r="AO332" s="7"/>
      <c r="AP332" s="7"/>
      <c r="AQ332" s="30">
        <f t="shared" si="101"/>
        <v>0</v>
      </c>
      <c r="AR332" s="3">
        <f t="shared" si="100"/>
        <v>34</v>
      </c>
      <c r="AS332" s="8">
        <f t="shared" si="102"/>
        <v>0</v>
      </c>
    </row>
    <row r="333" spans="1:45" ht="12.75" customHeight="1">
      <c r="A333" s="82"/>
      <c r="B333" s="83"/>
      <c r="C333" s="66" t="s">
        <v>141</v>
      </c>
      <c r="D333" s="4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7"/>
      <c r="AJ333" s="7"/>
      <c r="AK333" s="4"/>
      <c r="AL333" s="4"/>
      <c r="AM333" s="7"/>
      <c r="AN333" s="7"/>
      <c r="AO333" s="7"/>
      <c r="AP333" s="7"/>
      <c r="AQ333" s="30">
        <f t="shared" si="71"/>
        <v>0</v>
      </c>
      <c r="AR333" s="3">
        <f t="shared" si="100"/>
        <v>34</v>
      </c>
      <c r="AS333" s="8">
        <f t="shared" si="72"/>
        <v>0</v>
      </c>
    </row>
    <row r="334" spans="1:45" ht="12.75" customHeight="1">
      <c r="A334" s="82"/>
      <c r="B334" s="83" t="s">
        <v>119</v>
      </c>
      <c r="C334" s="66" t="s">
        <v>115</v>
      </c>
      <c r="D334" s="4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3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7"/>
      <c r="AJ334" s="7"/>
      <c r="AK334" s="4"/>
      <c r="AL334" s="4"/>
      <c r="AM334" s="7"/>
      <c r="AN334" s="7"/>
      <c r="AO334" s="7"/>
      <c r="AP334" s="7"/>
      <c r="AQ334" s="30">
        <f t="shared" si="71"/>
        <v>0</v>
      </c>
      <c r="AR334" s="3">
        <f t="shared" si="100"/>
        <v>34</v>
      </c>
      <c r="AS334" s="8">
        <f t="shared" si="72"/>
        <v>0</v>
      </c>
    </row>
    <row r="335" spans="1:45" ht="12.75" customHeight="1">
      <c r="A335" s="82"/>
      <c r="B335" s="83"/>
      <c r="C335" s="72" t="s">
        <v>116</v>
      </c>
      <c r="D335" s="4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3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7"/>
      <c r="AJ335" s="7"/>
      <c r="AK335" s="4"/>
      <c r="AL335" s="4"/>
      <c r="AM335" s="7"/>
      <c r="AN335" s="7"/>
      <c r="AO335" s="7"/>
      <c r="AP335" s="7"/>
      <c r="AQ335" s="30">
        <f t="shared" ref="AQ335" si="103">COUNTA(E335:AP335)</f>
        <v>0</v>
      </c>
      <c r="AR335" s="3">
        <f t="shared" si="100"/>
        <v>34</v>
      </c>
      <c r="AS335" s="8">
        <f t="shared" ref="AS335" si="104">AQ335/AR335</f>
        <v>0</v>
      </c>
    </row>
    <row r="336" spans="1:45" ht="12.75" customHeight="1">
      <c r="A336" s="82"/>
      <c r="B336" s="83"/>
      <c r="C336" s="66" t="s">
        <v>117</v>
      </c>
      <c r="D336" s="4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3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7"/>
      <c r="AJ336" s="7"/>
      <c r="AK336" s="4"/>
      <c r="AL336" s="4"/>
      <c r="AM336" s="7"/>
      <c r="AN336" s="7"/>
      <c r="AO336" s="7"/>
      <c r="AP336" s="7"/>
      <c r="AQ336" s="30">
        <f t="shared" si="71"/>
        <v>0</v>
      </c>
      <c r="AR336" s="3">
        <f t="shared" si="100"/>
        <v>34</v>
      </c>
      <c r="AS336" s="8">
        <f t="shared" si="72"/>
        <v>0</v>
      </c>
    </row>
    <row r="337" spans="1:45" ht="12.75" customHeight="1">
      <c r="A337" s="82"/>
      <c r="B337" s="83"/>
      <c r="C337" s="66" t="s">
        <v>141</v>
      </c>
      <c r="D337" s="4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3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7"/>
      <c r="AJ337" s="7"/>
      <c r="AK337" s="4"/>
      <c r="AL337" s="4"/>
      <c r="AM337" s="7"/>
      <c r="AN337" s="7"/>
      <c r="AO337" s="7"/>
      <c r="AP337" s="7"/>
      <c r="AQ337" s="30">
        <f t="shared" si="71"/>
        <v>0</v>
      </c>
      <c r="AR337" s="3">
        <f t="shared" si="100"/>
        <v>34</v>
      </c>
      <c r="AS337" s="8">
        <f t="shared" si="72"/>
        <v>0</v>
      </c>
    </row>
    <row r="338" spans="1:45" ht="12.75" customHeight="1">
      <c r="A338" s="82"/>
      <c r="B338" s="83" t="s">
        <v>77</v>
      </c>
      <c r="C338" s="66" t="s">
        <v>115</v>
      </c>
      <c r="D338" s="4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3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7"/>
      <c r="AJ338" s="7"/>
      <c r="AK338" s="4"/>
      <c r="AL338" s="4"/>
      <c r="AM338" s="7"/>
      <c r="AN338" s="7"/>
      <c r="AO338" s="7"/>
      <c r="AP338" s="7"/>
      <c r="AQ338" s="30">
        <f t="shared" si="71"/>
        <v>0</v>
      </c>
      <c r="AR338" s="3">
        <f t="shared" ref="AR338:AR341" si="105">34*2</f>
        <v>68</v>
      </c>
      <c r="AS338" s="8">
        <f t="shared" si="72"/>
        <v>0</v>
      </c>
    </row>
    <row r="339" spans="1:45" ht="12.75" customHeight="1">
      <c r="A339" s="82"/>
      <c r="B339" s="83"/>
      <c r="C339" s="72" t="s">
        <v>116</v>
      </c>
      <c r="D339" s="4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3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7"/>
      <c r="AJ339" s="7"/>
      <c r="AK339" s="4"/>
      <c r="AL339" s="4"/>
      <c r="AM339" s="7"/>
      <c r="AN339" s="7"/>
      <c r="AO339" s="7"/>
      <c r="AP339" s="7"/>
      <c r="AQ339" s="30">
        <f t="shared" ref="AQ339" si="106">COUNTA(E339:AP339)</f>
        <v>0</v>
      </c>
      <c r="AR339" s="3">
        <f t="shared" si="105"/>
        <v>68</v>
      </c>
      <c r="AS339" s="8">
        <f t="shared" ref="AS339" si="107">AQ339/AR339</f>
        <v>0</v>
      </c>
    </row>
    <row r="340" spans="1:45" ht="12.75" customHeight="1">
      <c r="A340" s="82"/>
      <c r="B340" s="83"/>
      <c r="C340" s="66" t="s">
        <v>117</v>
      </c>
      <c r="D340" s="37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3"/>
      <c r="AH340" s="4"/>
      <c r="AI340" s="4"/>
      <c r="AJ340" s="7"/>
      <c r="AK340" s="4"/>
      <c r="AL340" s="4"/>
      <c r="AM340" s="7"/>
      <c r="AN340" s="7"/>
      <c r="AO340" s="7"/>
      <c r="AP340" s="7"/>
      <c r="AQ340" s="30">
        <f t="shared" si="71"/>
        <v>0</v>
      </c>
      <c r="AR340" s="3">
        <f t="shared" si="105"/>
        <v>68</v>
      </c>
      <c r="AS340" s="8">
        <f t="shared" si="72"/>
        <v>0</v>
      </c>
    </row>
    <row r="341" spans="1:45" ht="12.75" customHeight="1">
      <c r="A341" s="82"/>
      <c r="B341" s="83"/>
      <c r="C341" s="66" t="s">
        <v>141</v>
      </c>
      <c r="D341" s="37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3"/>
      <c r="AK341" s="4"/>
      <c r="AL341" s="4"/>
      <c r="AM341" s="7"/>
      <c r="AN341" s="7"/>
      <c r="AO341" s="7"/>
      <c r="AP341" s="7"/>
      <c r="AQ341" s="30">
        <f t="shared" si="71"/>
        <v>0</v>
      </c>
      <c r="AR341" s="3">
        <f t="shared" si="105"/>
        <v>68</v>
      </c>
      <c r="AS341" s="8">
        <f t="shared" si="72"/>
        <v>0</v>
      </c>
    </row>
    <row r="342" spans="1:45" ht="27" customHeight="1">
      <c r="A342" s="48"/>
      <c r="B342" s="49"/>
      <c r="C342" s="49"/>
      <c r="D342" s="49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47"/>
      <c r="AI342" s="47"/>
      <c r="AJ342" s="47"/>
      <c r="AK342" s="47"/>
      <c r="AL342" s="47"/>
      <c r="AM342" s="48"/>
      <c r="AN342" s="48"/>
      <c r="AO342" s="48"/>
      <c r="AP342" s="48"/>
      <c r="AQ342" s="48"/>
      <c r="AR342" s="48"/>
      <c r="AS342" s="48"/>
    </row>
    <row r="343" spans="1:45" s="2" customFormat="1" ht="81.75" customHeight="1">
      <c r="A343" s="105" t="s">
        <v>120</v>
      </c>
      <c r="B343" s="105"/>
      <c r="C343" s="105"/>
      <c r="D343" s="105"/>
      <c r="E343" s="132" t="s">
        <v>140</v>
      </c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  <c r="Z343" s="132"/>
      <c r="AA343" s="132"/>
      <c r="AB343" s="132"/>
      <c r="AC343" s="132"/>
      <c r="AD343" s="132"/>
      <c r="AE343" s="132"/>
      <c r="AF343" s="132"/>
      <c r="AG343" s="132"/>
      <c r="AH343" s="132"/>
      <c r="AI343" s="132"/>
      <c r="AJ343" s="132"/>
      <c r="AK343" s="132"/>
      <c r="AL343" s="132"/>
      <c r="AM343" s="132"/>
      <c r="AN343" s="132"/>
      <c r="AO343" s="132"/>
      <c r="AP343" s="132"/>
      <c r="AQ343" s="110" t="s">
        <v>49</v>
      </c>
      <c r="AR343" s="136" t="s">
        <v>50</v>
      </c>
      <c r="AS343" s="137" t="s">
        <v>51</v>
      </c>
    </row>
    <row r="344" spans="1:45" s="2" customFormat="1" ht="21.75" customHeight="1">
      <c r="A344" s="83" t="s">
        <v>52</v>
      </c>
      <c r="B344" s="83"/>
      <c r="C344" s="83"/>
      <c r="D344" s="20" t="s">
        <v>54</v>
      </c>
      <c r="E344" s="83" t="s">
        <v>55</v>
      </c>
      <c r="F344" s="83"/>
      <c r="G344" s="83"/>
      <c r="H344" s="83"/>
      <c r="I344" s="83" t="s">
        <v>56</v>
      </c>
      <c r="J344" s="83"/>
      <c r="K344" s="83"/>
      <c r="L344" s="83"/>
      <c r="M344" s="83" t="s">
        <v>57</v>
      </c>
      <c r="N344" s="83"/>
      <c r="O344" s="83"/>
      <c r="P344" s="83"/>
      <c r="Q344" s="83" t="s">
        <v>58</v>
      </c>
      <c r="R344" s="83"/>
      <c r="S344" s="83"/>
      <c r="T344" s="83"/>
      <c r="U344" s="83" t="s">
        <v>59</v>
      </c>
      <c r="V344" s="83"/>
      <c r="W344" s="83"/>
      <c r="X344" s="83" t="s">
        <v>60</v>
      </c>
      <c r="Y344" s="83"/>
      <c r="Z344" s="83"/>
      <c r="AA344" s="83"/>
      <c r="AB344" s="83" t="s">
        <v>61</v>
      </c>
      <c r="AC344" s="83"/>
      <c r="AD344" s="83"/>
      <c r="AE344" s="83" t="s">
        <v>62</v>
      </c>
      <c r="AF344" s="83"/>
      <c r="AG344" s="83"/>
      <c r="AH344" s="83"/>
      <c r="AI344" s="83"/>
      <c r="AJ344" s="83" t="s">
        <v>63</v>
      </c>
      <c r="AK344" s="83"/>
      <c r="AL344" s="83"/>
      <c r="AM344" s="83" t="s">
        <v>64</v>
      </c>
      <c r="AN344" s="83"/>
      <c r="AO344" s="83"/>
      <c r="AP344" s="83"/>
      <c r="AQ344" s="110"/>
      <c r="AR344" s="136"/>
      <c r="AS344" s="137"/>
    </row>
    <row r="345" spans="1:45" s="6" customFormat="1" ht="11.25" customHeight="1">
      <c r="A345" s="83"/>
      <c r="B345" s="83"/>
      <c r="C345" s="83"/>
      <c r="D345" s="20" t="s">
        <v>65</v>
      </c>
      <c r="E345" s="5">
        <v>1</v>
      </c>
      <c r="F345" s="5">
        <v>2</v>
      </c>
      <c r="G345" s="5">
        <v>3</v>
      </c>
      <c r="H345" s="5">
        <v>4</v>
      </c>
      <c r="I345" s="5">
        <v>5</v>
      </c>
      <c r="J345" s="5">
        <v>6</v>
      </c>
      <c r="K345" s="5">
        <v>7</v>
      </c>
      <c r="L345" s="5">
        <v>8</v>
      </c>
      <c r="M345" s="5">
        <v>9</v>
      </c>
      <c r="N345" s="5">
        <v>10</v>
      </c>
      <c r="O345" s="5">
        <v>11</v>
      </c>
      <c r="P345" s="5">
        <v>12</v>
      </c>
      <c r="Q345" s="5">
        <v>13</v>
      </c>
      <c r="R345" s="5">
        <v>14</v>
      </c>
      <c r="S345" s="5">
        <v>15</v>
      </c>
      <c r="T345" s="5">
        <v>16</v>
      </c>
      <c r="U345" s="5">
        <v>17</v>
      </c>
      <c r="V345" s="5">
        <v>18</v>
      </c>
      <c r="W345" s="5">
        <v>19</v>
      </c>
      <c r="X345" s="5">
        <v>20</v>
      </c>
      <c r="Y345" s="5">
        <v>21</v>
      </c>
      <c r="Z345" s="5">
        <v>22</v>
      </c>
      <c r="AA345" s="5">
        <v>23</v>
      </c>
      <c r="AB345" s="5">
        <v>24</v>
      </c>
      <c r="AC345" s="5">
        <v>25</v>
      </c>
      <c r="AD345" s="5">
        <v>26</v>
      </c>
      <c r="AE345" s="5">
        <v>27</v>
      </c>
      <c r="AF345" s="5">
        <v>28</v>
      </c>
      <c r="AG345" s="5">
        <v>29</v>
      </c>
      <c r="AH345" s="5">
        <v>30</v>
      </c>
      <c r="AI345" s="5">
        <v>31</v>
      </c>
      <c r="AJ345" s="5">
        <v>32</v>
      </c>
      <c r="AK345" s="5">
        <v>33</v>
      </c>
      <c r="AL345" s="5">
        <v>34</v>
      </c>
      <c r="AM345" s="5">
        <v>35</v>
      </c>
      <c r="AN345" s="5">
        <v>36</v>
      </c>
      <c r="AO345" s="5">
        <v>37</v>
      </c>
      <c r="AP345" s="5">
        <v>38</v>
      </c>
      <c r="AQ345" s="110"/>
      <c r="AR345" s="136"/>
      <c r="AS345" s="137"/>
    </row>
    <row r="346" spans="1:45" ht="12.75" customHeight="1">
      <c r="A346" s="82" t="s">
        <v>79</v>
      </c>
      <c r="B346" s="84" t="s">
        <v>67</v>
      </c>
      <c r="C346" s="66" t="s">
        <v>121</v>
      </c>
      <c r="D346" s="37"/>
      <c r="E346" s="76"/>
      <c r="F346" s="76"/>
      <c r="G346" s="162" t="s">
        <v>145</v>
      </c>
      <c r="H346" s="76"/>
      <c r="I346" s="76"/>
      <c r="J346" s="76"/>
      <c r="K346" s="76"/>
      <c r="L346" s="162" t="s">
        <v>147</v>
      </c>
      <c r="M346" s="162" t="s">
        <v>147</v>
      </c>
      <c r="N346" s="76"/>
      <c r="O346" s="76"/>
      <c r="P346" s="76"/>
      <c r="Q346" s="162" t="s">
        <v>145</v>
      </c>
      <c r="R346" s="76"/>
      <c r="S346" s="162" t="s">
        <v>147</v>
      </c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  <c r="AG346" s="76"/>
      <c r="AH346" s="76"/>
      <c r="AI346" s="76"/>
      <c r="AJ346" s="76"/>
      <c r="AK346" s="76"/>
      <c r="AL346" s="76"/>
      <c r="AM346" s="7"/>
      <c r="AN346" s="7"/>
      <c r="AO346" s="7"/>
      <c r="AP346" s="7"/>
      <c r="AQ346" s="30">
        <f t="shared" ref="AQ346:AQ393" si="108">COUNTA(E346:AP346)</f>
        <v>5</v>
      </c>
      <c r="AR346" s="3">
        <f>34*3</f>
        <v>102</v>
      </c>
      <c r="AS346" s="8">
        <f t="shared" ref="AS346:AS393" si="109">AQ346/AR346</f>
        <v>4.9019607843137254E-2</v>
      </c>
    </row>
    <row r="347" spans="1:45">
      <c r="A347" s="82"/>
      <c r="B347" s="85"/>
      <c r="C347" s="66" t="s">
        <v>122</v>
      </c>
      <c r="D347" s="37"/>
      <c r="E347" s="76"/>
      <c r="F347" s="76"/>
      <c r="G347" s="76"/>
      <c r="H347" s="162" t="s">
        <v>145</v>
      </c>
      <c r="I347" s="76"/>
      <c r="J347" s="76"/>
      <c r="K347" s="76"/>
      <c r="L347" s="76"/>
      <c r="M347" s="76"/>
      <c r="N347" s="162" t="s">
        <v>147</v>
      </c>
      <c r="O347" s="76"/>
      <c r="P347" s="76"/>
      <c r="Q347" s="76"/>
      <c r="R347" s="162" t="s">
        <v>145</v>
      </c>
      <c r="S347" s="76"/>
      <c r="T347" s="162" t="s">
        <v>147</v>
      </c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  <c r="AG347" s="76"/>
      <c r="AH347" s="76"/>
      <c r="AI347" s="76"/>
      <c r="AJ347" s="76"/>
      <c r="AK347" s="76"/>
      <c r="AL347" s="76"/>
      <c r="AM347" s="7"/>
      <c r="AN347" s="7"/>
      <c r="AO347" s="7"/>
      <c r="AP347" s="7"/>
      <c r="AQ347" s="30">
        <f t="shared" si="108"/>
        <v>4</v>
      </c>
      <c r="AR347" s="3">
        <f t="shared" ref="AR347:AR360" si="110">34*3</f>
        <v>102</v>
      </c>
      <c r="AS347" s="8">
        <f t="shared" si="109"/>
        <v>3.9215686274509803E-2</v>
      </c>
    </row>
    <row r="348" spans="1:45" ht="12.75" customHeight="1">
      <c r="A348" s="82"/>
      <c r="B348" s="86"/>
      <c r="C348" s="66" t="s">
        <v>123</v>
      </c>
      <c r="D348" s="37"/>
      <c r="E348" s="76"/>
      <c r="F348" s="76"/>
      <c r="G348" s="76"/>
      <c r="H348" s="162" t="s">
        <v>145</v>
      </c>
      <c r="I348" s="76"/>
      <c r="J348" s="76"/>
      <c r="K348" s="76"/>
      <c r="L348" s="162" t="s">
        <v>147</v>
      </c>
      <c r="M348" s="76"/>
      <c r="N348" s="162" t="s">
        <v>147</v>
      </c>
      <c r="O348" s="76"/>
      <c r="P348" s="76"/>
      <c r="Q348" s="76"/>
      <c r="R348" s="162" t="s">
        <v>145</v>
      </c>
      <c r="S348" s="162" t="s">
        <v>147</v>
      </c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  <c r="AG348" s="76"/>
      <c r="AH348" s="76"/>
      <c r="AI348" s="76"/>
      <c r="AJ348" s="76"/>
      <c r="AK348" s="76"/>
      <c r="AL348" s="76"/>
      <c r="AM348" s="7"/>
      <c r="AN348" s="7"/>
      <c r="AO348" s="7"/>
      <c r="AP348" s="7"/>
      <c r="AQ348" s="30">
        <f t="shared" si="108"/>
        <v>5</v>
      </c>
      <c r="AR348" s="3">
        <f t="shared" si="110"/>
        <v>102</v>
      </c>
      <c r="AS348" s="8">
        <f t="shared" si="109"/>
        <v>4.9019607843137254E-2</v>
      </c>
    </row>
    <row r="349" spans="1:45" ht="12.75" customHeight="1">
      <c r="A349" s="82"/>
      <c r="B349" s="84" t="s">
        <v>96</v>
      </c>
      <c r="C349" s="66" t="s">
        <v>121</v>
      </c>
      <c r="D349" s="37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162" t="s">
        <v>145</v>
      </c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  <c r="AG349" s="76"/>
      <c r="AH349" s="76"/>
      <c r="AI349" s="76"/>
      <c r="AJ349" s="76"/>
      <c r="AK349" s="76"/>
      <c r="AL349" s="76"/>
      <c r="AM349" s="7"/>
      <c r="AN349" s="7"/>
      <c r="AO349" s="7"/>
      <c r="AP349" s="7"/>
      <c r="AQ349" s="30">
        <f t="shared" si="108"/>
        <v>1</v>
      </c>
      <c r="AR349" s="3">
        <f t="shared" si="110"/>
        <v>102</v>
      </c>
      <c r="AS349" s="8">
        <f t="shared" si="109"/>
        <v>9.8039215686274508E-3</v>
      </c>
    </row>
    <row r="350" spans="1:45" ht="12.75" customHeight="1">
      <c r="A350" s="82"/>
      <c r="B350" s="85"/>
      <c r="C350" s="66" t="s">
        <v>122</v>
      </c>
      <c r="D350" s="41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162" t="s">
        <v>145</v>
      </c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  <c r="AG350" s="76"/>
      <c r="AH350" s="76"/>
      <c r="AI350" s="76"/>
      <c r="AJ350" s="76"/>
      <c r="AK350" s="76"/>
      <c r="AL350" s="76"/>
      <c r="AM350" s="7"/>
      <c r="AN350" s="7"/>
      <c r="AO350" s="7"/>
      <c r="AP350" s="7"/>
      <c r="AQ350" s="30">
        <f t="shared" si="108"/>
        <v>1</v>
      </c>
      <c r="AR350" s="3">
        <f t="shared" si="110"/>
        <v>102</v>
      </c>
      <c r="AS350" s="8">
        <f t="shared" si="109"/>
        <v>9.8039215686274508E-3</v>
      </c>
    </row>
    <row r="351" spans="1:45">
      <c r="A351" s="82"/>
      <c r="B351" s="86"/>
      <c r="C351" s="66" t="s">
        <v>123</v>
      </c>
      <c r="D351" s="37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162" t="s">
        <v>145</v>
      </c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  <c r="AG351" s="76"/>
      <c r="AH351" s="76"/>
      <c r="AI351" s="76"/>
      <c r="AJ351" s="76"/>
      <c r="AK351" s="76"/>
      <c r="AL351" s="76"/>
      <c r="AM351" s="7"/>
      <c r="AN351" s="7"/>
      <c r="AO351" s="7"/>
      <c r="AP351" s="7"/>
      <c r="AQ351" s="30">
        <f t="shared" si="108"/>
        <v>1</v>
      </c>
      <c r="AR351" s="3">
        <f t="shared" si="110"/>
        <v>102</v>
      </c>
      <c r="AS351" s="8">
        <f t="shared" si="109"/>
        <v>9.8039215686274508E-3</v>
      </c>
    </row>
    <row r="352" spans="1:45">
      <c r="A352" s="82"/>
      <c r="B352" s="84" t="s">
        <v>144</v>
      </c>
      <c r="C352" s="66" t="s">
        <v>121</v>
      </c>
      <c r="D352" s="41"/>
      <c r="E352" s="76"/>
      <c r="F352" s="76"/>
      <c r="G352" s="76"/>
      <c r="H352" s="162" t="s">
        <v>145</v>
      </c>
      <c r="I352" s="76"/>
      <c r="J352" s="76"/>
      <c r="K352" s="162" t="s">
        <v>145</v>
      </c>
      <c r="L352" s="76"/>
      <c r="M352" s="76"/>
      <c r="N352" s="162" t="s">
        <v>145</v>
      </c>
      <c r="O352" s="76"/>
      <c r="P352" s="76"/>
      <c r="Q352" s="162" t="s">
        <v>145</v>
      </c>
      <c r="R352" s="76"/>
      <c r="S352" s="76"/>
      <c r="T352" s="162" t="s">
        <v>145</v>
      </c>
      <c r="U352" s="76"/>
      <c r="V352" s="76"/>
      <c r="W352" s="76"/>
      <c r="X352" s="76"/>
      <c r="Y352" s="76"/>
      <c r="Z352" s="76"/>
      <c r="AA352" s="76"/>
      <c r="AB352" s="76"/>
      <c r="AC352" s="76"/>
      <c r="AD352" s="76"/>
      <c r="AE352" s="76"/>
      <c r="AF352" s="76"/>
      <c r="AG352" s="76"/>
      <c r="AH352" s="76"/>
      <c r="AI352" s="76"/>
      <c r="AJ352" s="76"/>
      <c r="AK352" s="76"/>
      <c r="AL352" s="76"/>
      <c r="AM352" s="7"/>
      <c r="AN352" s="7"/>
      <c r="AO352" s="7"/>
      <c r="AP352" s="7"/>
      <c r="AQ352" s="30">
        <f t="shared" si="108"/>
        <v>5</v>
      </c>
      <c r="AR352" s="3">
        <f t="shared" si="110"/>
        <v>102</v>
      </c>
      <c r="AS352" s="8">
        <f t="shared" si="109"/>
        <v>4.9019607843137254E-2</v>
      </c>
    </row>
    <row r="353" spans="1:45">
      <c r="A353" s="82"/>
      <c r="B353" s="85"/>
      <c r="C353" s="66" t="s">
        <v>122</v>
      </c>
      <c r="D353" s="37"/>
      <c r="E353" s="76"/>
      <c r="F353" s="76"/>
      <c r="G353" s="76"/>
      <c r="H353" s="162" t="s">
        <v>145</v>
      </c>
      <c r="I353" s="76"/>
      <c r="J353" s="76"/>
      <c r="K353" s="162" t="s">
        <v>145</v>
      </c>
      <c r="L353" s="76"/>
      <c r="M353" s="76"/>
      <c r="N353" s="162" t="s">
        <v>145</v>
      </c>
      <c r="O353" s="76"/>
      <c r="P353" s="76"/>
      <c r="Q353" s="162" t="s">
        <v>145</v>
      </c>
      <c r="R353" s="76"/>
      <c r="S353" s="76"/>
      <c r="T353" s="162" t="s">
        <v>145</v>
      </c>
      <c r="U353" s="76"/>
      <c r="V353" s="76"/>
      <c r="W353" s="76"/>
      <c r="X353" s="76"/>
      <c r="Y353" s="76"/>
      <c r="Z353" s="76"/>
      <c r="AA353" s="76"/>
      <c r="AB353" s="76"/>
      <c r="AC353" s="76"/>
      <c r="AD353" s="76"/>
      <c r="AE353" s="76"/>
      <c r="AF353" s="76"/>
      <c r="AG353" s="76"/>
      <c r="AH353" s="76"/>
      <c r="AI353" s="76"/>
      <c r="AJ353" s="76"/>
      <c r="AK353" s="76"/>
      <c r="AL353" s="76"/>
      <c r="AM353" s="7"/>
      <c r="AN353" s="7"/>
      <c r="AO353" s="7"/>
      <c r="AP353" s="7"/>
      <c r="AQ353" s="30">
        <f t="shared" si="108"/>
        <v>5</v>
      </c>
      <c r="AR353" s="3">
        <f t="shared" si="110"/>
        <v>102</v>
      </c>
      <c r="AS353" s="8">
        <f t="shared" si="109"/>
        <v>4.9019607843137254E-2</v>
      </c>
    </row>
    <row r="354" spans="1:45" ht="12.75" customHeight="1">
      <c r="A354" s="82"/>
      <c r="B354" s="86"/>
      <c r="C354" s="66" t="s">
        <v>123</v>
      </c>
      <c r="D354" s="37"/>
      <c r="E354" s="76"/>
      <c r="F354" s="76"/>
      <c r="G354" s="76"/>
      <c r="H354" s="162" t="s">
        <v>145</v>
      </c>
      <c r="I354" s="71"/>
      <c r="J354" s="76"/>
      <c r="K354" s="162" t="s">
        <v>145</v>
      </c>
      <c r="L354" s="76"/>
      <c r="M354" s="76"/>
      <c r="N354" s="162" t="s">
        <v>145</v>
      </c>
      <c r="O354" s="76"/>
      <c r="P354" s="76"/>
      <c r="Q354" s="162" t="s">
        <v>145</v>
      </c>
      <c r="R354" s="76"/>
      <c r="S354" s="76"/>
      <c r="T354" s="162" t="s">
        <v>145</v>
      </c>
      <c r="U354" s="76"/>
      <c r="V354" s="76"/>
      <c r="W354" s="76"/>
      <c r="X354" s="76"/>
      <c r="Y354" s="76"/>
      <c r="Z354" s="76"/>
      <c r="AA354" s="76"/>
      <c r="AB354" s="76"/>
      <c r="AC354" s="76"/>
      <c r="AD354" s="76"/>
      <c r="AE354" s="76"/>
      <c r="AF354" s="76"/>
      <c r="AG354" s="76"/>
      <c r="AH354" s="76"/>
      <c r="AI354" s="76"/>
      <c r="AJ354" s="76"/>
      <c r="AK354" s="76"/>
      <c r="AL354" s="76"/>
      <c r="AM354" s="7"/>
      <c r="AN354" s="7"/>
      <c r="AO354" s="7"/>
      <c r="AP354" s="7"/>
      <c r="AQ354" s="30">
        <f t="shared" si="108"/>
        <v>5</v>
      </c>
      <c r="AR354" s="3">
        <f t="shared" si="110"/>
        <v>102</v>
      </c>
      <c r="AS354" s="8">
        <f t="shared" si="109"/>
        <v>4.9019607843137254E-2</v>
      </c>
    </row>
    <row r="355" spans="1:45" ht="12.75" customHeight="1">
      <c r="A355" s="82"/>
      <c r="B355" s="84" t="s">
        <v>109</v>
      </c>
      <c r="C355" s="66" t="s">
        <v>121</v>
      </c>
      <c r="D355" s="37"/>
      <c r="E355" s="76"/>
      <c r="F355" s="76"/>
      <c r="G355" s="76"/>
      <c r="H355" s="78"/>
      <c r="I355" s="71"/>
      <c r="J355" s="76"/>
      <c r="K355" s="76"/>
      <c r="L355" s="162" t="s">
        <v>145</v>
      </c>
      <c r="M355" s="76"/>
      <c r="N355" s="76"/>
      <c r="O355" s="76"/>
      <c r="P355" s="76"/>
      <c r="Q355" s="76"/>
      <c r="R355" s="162" t="s">
        <v>145</v>
      </c>
      <c r="S355" s="76"/>
      <c r="T355" s="76"/>
      <c r="U355" s="76"/>
      <c r="V355" s="76"/>
      <c r="W355" s="76"/>
      <c r="X355" s="76"/>
      <c r="Y355" s="76"/>
      <c r="Z355" s="76"/>
      <c r="AA355" s="76"/>
      <c r="AB355" s="76"/>
      <c r="AC355" s="76"/>
      <c r="AD355" s="76"/>
      <c r="AE355" s="76"/>
      <c r="AF355" s="76"/>
      <c r="AG355" s="76"/>
      <c r="AH355" s="76"/>
      <c r="AI355" s="76"/>
      <c r="AJ355" s="76"/>
      <c r="AK355" s="76"/>
      <c r="AL355" s="76"/>
      <c r="AM355" s="7"/>
      <c r="AN355" s="7"/>
      <c r="AO355" s="7"/>
      <c r="AP355" s="7"/>
      <c r="AQ355" s="30">
        <f t="shared" si="108"/>
        <v>2</v>
      </c>
      <c r="AR355" s="3">
        <f t="shared" si="110"/>
        <v>102</v>
      </c>
      <c r="AS355" s="8">
        <f t="shared" si="109"/>
        <v>1.9607843137254902E-2</v>
      </c>
    </row>
    <row r="356" spans="1:45" ht="12.75" customHeight="1">
      <c r="A356" s="82"/>
      <c r="B356" s="85"/>
      <c r="C356" s="66" t="s">
        <v>122</v>
      </c>
      <c r="D356" s="60"/>
      <c r="E356" s="76"/>
      <c r="F356" s="76"/>
      <c r="G356" s="76"/>
      <c r="H356" s="71"/>
      <c r="I356" s="76"/>
      <c r="J356" s="76"/>
      <c r="K356" s="76"/>
      <c r="L356" s="162" t="s">
        <v>145</v>
      </c>
      <c r="M356" s="76"/>
      <c r="N356" s="76"/>
      <c r="O356" s="76"/>
      <c r="P356" s="76"/>
      <c r="Q356" s="76"/>
      <c r="R356" s="162" t="s">
        <v>145</v>
      </c>
      <c r="S356" s="76"/>
      <c r="T356" s="76"/>
      <c r="U356" s="76"/>
      <c r="V356" s="76"/>
      <c r="W356" s="76"/>
      <c r="X356" s="76"/>
      <c r="Y356" s="76"/>
      <c r="Z356" s="76"/>
      <c r="AA356" s="76"/>
      <c r="AB356" s="76"/>
      <c r="AC356" s="76"/>
      <c r="AD356" s="76"/>
      <c r="AE356" s="76"/>
      <c r="AF356" s="76"/>
      <c r="AG356" s="76"/>
      <c r="AH356" s="76"/>
      <c r="AI356" s="76"/>
      <c r="AJ356" s="76"/>
      <c r="AK356" s="76"/>
      <c r="AL356" s="76"/>
      <c r="AM356" s="7"/>
      <c r="AN356" s="7"/>
      <c r="AO356" s="7"/>
      <c r="AP356" s="7"/>
      <c r="AQ356" s="30">
        <f t="shared" si="108"/>
        <v>2</v>
      </c>
      <c r="AR356" s="3">
        <f t="shared" si="110"/>
        <v>102</v>
      </c>
      <c r="AS356" s="8">
        <f t="shared" si="109"/>
        <v>1.9607843137254902E-2</v>
      </c>
    </row>
    <row r="357" spans="1:45" ht="12.75" customHeight="1">
      <c r="A357" s="82"/>
      <c r="B357" s="86"/>
      <c r="C357" s="66" t="s">
        <v>123</v>
      </c>
      <c r="D357" s="37"/>
      <c r="E357" s="76"/>
      <c r="F357" s="76"/>
      <c r="G357" s="76"/>
      <c r="H357" s="76"/>
      <c r="I357" s="76"/>
      <c r="J357" s="76"/>
      <c r="K357" s="76"/>
      <c r="L357" s="162" t="s">
        <v>145</v>
      </c>
      <c r="M357" s="76"/>
      <c r="N357" s="76"/>
      <c r="O357" s="76"/>
      <c r="P357" s="76"/>
      <c r="Q357" s="76"/>
      <c r="R357" s="162" t="s">
        <v>145</v>
      </c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  <c r="AG357" s="76"/>
      <c r="AH357" s="76"/>
      <c r="AI357" s="81"/>
      <c r="AJ357" s="81"/>
      <c r="AK357" s="76"/>
      <c r="AL357" s="76"/>
      <c r="AM357" s="7"/>
      <c r="AN357" s="7"/>
      <c r="AO357" s="7"/>
      <c r="AP357" s="7"/>
      <c r="AQ357" s="30">
        <f t="shared" si="108"/>
        <v>2</v>
      </c>
      <c r="AR357" s="3">
        <f t="shared" si="110"/>
        <v>102</v>
      </c>
      <c r="AS357" s="8">
        <f t="shared" si="109"/>
        <v>1.9607843137254902E-2</v>
      </c>
    </row>
    <row r="358" spans="1:45">
      <c r="A358" s="82"/>
      <c r="B358" s="84" t="s">
        <v>110</v>
      </c>
      <c r="C358" s="66" t="s">
        <v>121</v>
      </c>
      <c r="D358" s="37"/>
      <c r="E358" s="76"/>
      <c r="F358" s="76"/>
      <c r="G358" s="76"/>
      <c r="H358" s="76"/>
      <c r="I358" s="76"/>
      <c r="J358" s="76"/>
      <c r="K358" s="76"/>
      <c r="L358" s="162" t="s">
        <v>145</v>
      </c>
      <c r="M358" s="76"/>
      <c r="N358" s="76"/>
      <c r="O358" s="76"/>
      <c r="P358" s="76"/>
      <c r="Q358" s="162" t="s">
        <v>145</v>
      </c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81"/>
      <c r="AJ358" s="81"/>
      <c r="AK358" s="76"/>
      <c r="AL358" s="76"/>
      <c r="AM358" s="7"/>
      <c r="AN358" s="7"/>
      <c r="AO358" s="7"/>
      <c r="AP358" s="7"/>
      <c r="AQ358" s="30">
        <f t="shared" si="108"/>
        <v>2</v>
      </c>
      <c r="AR358" s="3">
        <f t="shared" si="110"/>
        <v>102</v>
      </c>
      <c r="AS358" s="8">
        <f t="shared" si="109"/>
        <v>1.9607843137254902E-2</v>
      </c>
    </row>
    <row r="359" spans="1:45" ht="12.75" customHeight="1">
      <c r="A359" s="82"/>
      <c r="B359" s="85"/>
      <c r="C359" s="66" t="s">
        <v>122</v>
      </c>
      <c r="D359" s="37"/>
      <c r="E359" s="76"/>
      <c r="F359" s="76"/>
      <c r="G359" s="76"/>
      <c r="H359" s="76"/>
      <c r="I359" s="76"/>
      <c r="J359" s="76"/>
      <c r="K359" s="76"/>
      <c r="L359" s="162" t="s">
        <v>145</v>
      </c>
      <c r="M359" s="76"/>
      <c r="N359" s="76"/>
      <c r="O359" s="76"/>
      <c r="P359" s="76"/>
      <c r="Q359" s="162" t="s">
        <v>145</v>
      </c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81"/>
      <c r="AJ359" s="81"/>
      <c r="AK359" s="76"/>
      <c r="AL359" s="76"/>
      <c r="AM359" s="7"/>
      <c r="AN359" s="7"/>
      <c r="AO359" s="7"/>
      <c r="AP359" s="7"/>
      <c r="AQ359" s="30">
        <f t="shared" si="108"/>
        <v>2</v>
      </c>
      <c r="AR359" s="3">
        <f t="shared" si="110"/>
        <v>102</v>
      </c>
      <c r="AS359" s="8">
        <f t="shared" si="109"/>
        <v>1.9607843137254902E-2</v>
      </c>
    </row>
    <row r="360" spans="1:45" ht="12.75" customHeight="1">
      <c r="A360" s="82"/>
      <c r="B360" s="86"/>
      <c r="C360" s="66" t="s">
        <v>123</v>
      </c>
      <c r="D360" s="37"/>
      <c r="E360" s="76"/>
      <c r="F360" s="76"/>
      <c r="G360" s="76"/>
      <c r="H360" s="76"/>
      <c r="I360" s="76"/>
      <c r="J360" s="76"/>
      <c r="K360" s="76"/>
      <c r="L360" s="162" t="s">
        <v>145</v>
      </c>
      <c r="M360" s="76"/>
      <c r="N360" s="76"/>
      <c r="O360" s="76"/>
      <c r="P360" s="76"/>
      <c r="Q360" s="162" t="s">
        <v>145</v>
      </c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81"/>
      <c r="AJ360" s="81"/>
      <c r="AK360" s="76"/>
      <c r="AL360" s="76"/>
      <c r="AM360" s="7"/>
      <c r="AN360" s="7"/>
      <c r="AO360" s="7"/>
      <c r="AP360" s="7"/>
      <c r="AQ360" s="30">
        <f t="shared" si="108"/>
        <v>2</v>
      </c>
      <c r="AR360" s="3">
        <f t="shared" si="110"/>
        <v>102</v>
      </c>
      <c r="AS360" s="8">
        <f t="shared" si="109"/>
        <v>1.9607843137254902E-2</v>
      </c>
    </row>
    <row r="361" spans="1:45" ht="12.75" customHeight="1">
      <c r="A361" s="82"/>
      <c r="B361" s="84" t="s">
        <v>111</v>
      </c>
      <c r="C361" s="66" t="s">
        <v>121</v>
      </c>
      <c r="D361" s="41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81"/>
      <c r="AJ361" s="81"/>
      <c r="AK361" s="76"/>
      <c r="AL361" s="76"/>
      <c r="AM361" s="7"/>
      <c r="AN361" s="7"/>
      <c r="AO361" s="7"/>
      <c r="AP361" s="7"/>
      <c r="AQ361" s="30">
        <f t="shared" si="108"/>
        <v>0</v>
      </c>
      <c r="AR361" s="3">
        <f>34*1</f>
        <v>34</v>
      </c>
      <c r="AS361" s="8">
        <f t="shared" si="109"/>
        <v>0</v>
      </c>
    </row>
    <row r="362" spans="1:45">
      <c r="A362" s="82"/>
      <c r="B362" s="85"/>
      <c r="C362" s="66" t="s">
        <v>122</v>
      </c>
      <c r="D362" s="37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81"/>
      <c r="AJ362" s="81"/>
      <c r="AK362" s="76"/>
      <c r="AL362" s="76"/>
      <c r="AM362" s="7"/>
      <c r="AN362" s="7"/>
      <c r="AO362" s="7"/>
      <c r="AP362" s="7"/>
      <c r="AQ362" s="30">
        <f t="shared" si="108"/>
        <v>0</v>
      </c>
      <c r="AR362" s="3">
        <f t="shared" ref="AR362:AR366" si="111">34*1</f>
        <v>34</v>
      </c>
      <c r="AS362" s="8">
        <f t="shared" si="109"/>
        <v>0</v>
      </c>
    </row>
    <row r="363" spans="1:45">
      <c r="A363" s="82"/>
      <c r="B363" s="86"/>
      <c r="C363" s="66" t="s">
        <v>123</v>
      </c>
      <c r="D363" s="41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81"/>
      <c r="AJ363" s="81"/>
      <c r="AK363" s="76"/>
      <c r="AL363" s="76"/>
      <c r="AM363" s="7"/>
      <c r="AN363" s="7"/>
      <c r="AO363" s="7"/>
      <c r="AP363" s="7"/>
      <c r="AQ363" s="30">
        <f t="shared" si="108"/>
        <v>0</v>
      </c>
      <c r="AR363" s="3">
        <f t="shared" si="111"/>
        <v>34</v>
      </c>
      <c r="AS363" s="8">
        <f t="shared" si="109"/>
        <v>0</v>
      </c>
    </row>
    <row r="364" spans="1:45">
      <c r="A364" s="82"/>
      <c r="B364" s="84" t="s">
        <v>112</v>
      </c>
      <c r="C364" s="66" t="s">
        <v>121</v>
      </c>
      <c r="D364" s="41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162" t="s">
        <v>145</v>
      </c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81"/>
      <c r="AJ364" s="81"/>
      <c r="AK364" s="76"/>
      <c r="AL364" s="76"/>
      <c r="AM364" s="7"/>
      <c r="AN364" s="7"/>
      <c r="AO364" s="7"/>
      <c r="AP364" s="7"/>
      <c r="AQ364" s="30">
        <f t="shared" si="108"/>
        <v>1</v>
      </c>
      <c r="AR364" s="3">
        <f t="shared" si="111"/>
        <v>34</v>
      </c>
      <c r="AS364" s="8">
        <f t="shared" si="109"/>
        <v>2.9411764705882353E-2</v>
      </c>
    </row>
    <row r="365" spans="1:45">
      <c r="A365" s="82"/>
      <c r="B365" s="85"/>
      <c r="C365" s="66" t="s">
        <v>122</v>
      </c>
      <c r="D365" s="41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162" t="s">
        <v>145</v>
      </c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81"/>
      <c r="AJ365" s="81"/>
      <c r="AK365" s="76"/>
      <c r="AL365" s="76"/>
      <c r="AM365" s="7"/>
      <c r="AN365" s="7"/>
      <c r="AO365" s="7"/>
      <c r="AP365" s="7"/>
      <c r="AQ365" s="30">
        <f t="shared" si="108"/>
        <v>1</v>
      </c>
      <c r="AR365" s="3">
        <f t="shared" si="111"/>
        <v>34</v>
      </c>
      <c r="AS365" s="8">
        <f t="shared" si="109"/>
        <v>2.9411764705882353E-2</v>
      </c>
    </row>
    <row r="366" spans="1:45">
      <c r="A366" s="82"/>
      <c r="B366" s="85"/>
      <c r="C366" s="66" t="s">
        <v>123</v>
      </c>
      <c r="D366" s="41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162" t="s">
        <v>145</v>
      </c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81"/>
      <c r="AJ366" s="81"/>
      <c r="AK366" s="76"/>
      <c r="AL366" s="76"/>
      <c r="AM366" s="7"/>
      <c r="AN366" s="7"/>
      <c r="AO366" s="7"/>
      <c r="AP366" s="7"/>
      <c r="AQ366" s="30">
        <f t="shared" si="108"/>
        <v>1</v>
      </c>
      <c r="AR366" s="3">
        <f t="shared" si="111"/>
        <v>34</v>
      </c>
      <c r="AS366" s="8">
        <f t="shared" si="109"/>
        <v>2.9411764705882353E-2</v>
      </c>
    </row>
    <row r="367" spans="1:45">
      <c r="A367" s="82"/>
      <c r="B367" s="84" t="s">
        <v>97</v>
      </c>
      <c r="C367" s="66" t="s">
        <v>121</v>
      </c>
      <c r="D367" s="41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81"/>
      <c r="AJ367" s="81"/>
      <c r="AK367" s="76"/>
      <c r="AL367" s="76"/>
      <c r="AM367" s="7"/>
      <c r="AN367" s="7"/>
      <c r="AO367" s="7"/>
      <c r="AP367" s="7"/>
      <c r="AQ367" s="30">
        <f t="shared" si="108"/>
        <v>0</v>
      </c>
      <c r="AR367" s="3">
        <f>34*2</f>
        <v>68</v>
      </c>
      <c r="AS367" s="8">
        <f t="shared" si="109"/>
        <v>0</v>
      </c>
    </row>
    <row r="368" spans="1:45">
      <c r="A368" s="82"/>
      <c r="B368" s="85"/>
      <c r="C368" s="66" t="s">
        <v>122</v>
      </c>
      <c r="D368" s="41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81"/>
      <c r="AJ368" s="81"/>
      <c r="AK368" s="76"/>
      <c r="AL368" s="76"/>
      <c r="AM368" s="7"/>
      <c r="AN368" s="7"/>
      <c r="AO368" s="7"/>
      <c r="AP368" s="7"/>
      <c r="AQ368" s="30">
        <f t="shared" si="108"/>
        <v>0</v>
      </c>
      <c r="AR368" s="3">
        <f t="shared" ref="AR368:AR369" si="112">34*2</f>
        <v>68</v>
      </c>
      <c r="AS368" s="8">
        <f t="shared" si="109"/>
        <v>0</v>
      </c>
    </row>
    <row r="369" spans="1:45">
      <c r="A369" s="82"/>
      <c r="B369" s="86"/>
      <c r="C369" s="66" t="s">
        <v>123</v>
      </c>
      <c r="D369" s="41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81"/>
      <c r="AJ369" s="81"/>
      <c r="AK369" s="76"/>
      <c r="AL369" s="76"/>
      <c r="AM369" s="7"/>
      <c r="AN369" s="7"/>
      <c r="AO369" s="7"/>
      <c r="AP369" s="7"/>
      <c r="AQ369" s="30">
        <f t="shared" si="108"/>
        <v>0</v>
      </c>
      <c r="AR369" s="3">
        <f t="shared" si="112"/>
        <v>68</v>
      </c>
      <c r="AS369" s="8">
        <f t="shared" si="109"/>
        <v>0</v>
      </c>
    </row>
    <row r="370" spans="1:45">
      <c r="A370" s="82"/>
      <c r="B370" s="84" t="s">
        <v>124</v>
      </c>
      <c r="C370" s="66" t="s">
        <v>121</v>
      </c>
      <c r="D370" s="41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81"/>
      <c r="AJ370" s="81"/>
      <c r="AK370" s="76"/>
      <c r="AL370" s="76"/>
      <c r="AM370" s="7"/>
      <c r="AN370" s="7"/>
      <c r="AO370" s="7"/>
      <c r="AP370" s="7"/>
      <c r="AQ370" s="30">
        <f t="shared" si="108"/>
        <v>0</v>
      </c>
      <c r="AR370" s="3">
        <f>34*1</f>
        <v>34</v>
      </c>
      <c r="AS370" s="8">
        <f t="shared" si="109"/>
        <v>0</v>
      </c>
    </row>
    <row r="371" spans="1:45">
      <c r="A371" s="82"/>
      <c r="B371" s="85"/>
      <c r="C371" s="66" t="s">
        <v>122</v>
      </c>
      <c r="D371" s="41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81"/>
      <c r="AJ371" s="81"/>
      <c r="AK371" s="76"/>
      <c r="AL371" s="76"/>
      <c r="AM371" s="7"/>
      <c r="AN371" s="7"/>
      <c r="AO371" s="7"/>
      <c r="AP371" s="7"/>
      <c r="AQ371" s="30">
        <f t="shared" si="108"/>
        <v>0</v>
      </c>
      <c r="AR371" s="3">
        <f t="shared" ref="AR371:AR372" si="113">34*1</f>
        <v>34</v>
      </c>
      <c r="AS371" s="8">
        <f t="shared" si="109"/>
        <v>0</v>
      </c>
    </row>
    <row r="372" spans="1:45">
      <c r="A372" s="82"/>
      <c r="B372" s="86"/>
      <c r="C372" s="66" t="s">
        <v>123</v>
      </c>
      <c r="D372" s="41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81"/>
      <c r="AJ372" s="81"/>
      <c r="AK372" s="76"/>
      <c r="AL372" s="76"/>
      <c r="AM372" s="7"/>
      <c r="AN372" s="7"/>
      <c r="AO372" s="7"/>
      <c r="AP372" s="7"/>
      <c r="AQ372" s="30">
        <f t="shared" si="108"/>
        <v>0</v>
      </c>
      <c r="AR372" s="3">
        <f t="shared" si="113"/>
        <v>34</v>
      </c>
      <c r="AS372" s="8">
        <f t="shared" si="109"/>
        <v>0</v>
      </c>
    </row>
    <row r="373" spans="1:45">
      <c r="A373" s="82"/>
      <c r="B373" s="84" t="s">
        <v>98</v>
      </c>
      <c r="C373" s="66" t="s">
        <v>121</v>
      </c>
      <c r="D373" s="41"/>
      <c r="E373" s="76"/>
      <c r="F373" s="76"/>
      <c r="G373" s="76"/>
      <c r="H373" s="76"/>
      <c r="I373" s="76"/>
      <c r="J373" s="76"/>
      <c r="K373" s="162" t="s">
        <v>145</v>
      </c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81"/>
      <c r="AJ373" s="81"/>
      <c r="AK373" s="76"/>
      <c r="AL373" s="76"/>
      <c r="AM373" s="7"/>
      <c r="AN373" s="7"/>
      <c r="AO373" s="7"/>
      <c r="AP373" s="7"/>
      <c r="AQ373" s="30">
        <f t="shared" si="108"/>
        <v>1</v>
      </c>
      <c r="AR373" s="3">
        <f>34*2</f>
        <v>68</v>
      </c>
      <c r="AS373" s="8">
        <f t="shared" si="109"/>
        <v>1.4705882352941176E-2</v>
      </c>
    </row>
    <row r="374" spans="1:45">
      <c r="A374" s="82"/>
      <c r="B374" s="85"/>
      <c r="C374" s="66" t="s">
        <v>122</v>
      </c>
      <c r="D374" s="41"/>
      <c r="E374" s="76"/>
      <c r="F374" s="76"/>
      <c r="G374" s="76"/>
      <c r="H374" s="76"/>
      <c r="I374" s="76"/>
      <c r="J374" s="76"/>
      <c r="K374" s="162" t="s">
        <v>145</v>
      </c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81"/>
      <c r="AJ374" s="81"/>
      <c r="AK374" s="76"/>
      <c r="AL374" s="76"/>
      <c r="AM374" s="7"/>
      <c r="AN374" s="7"/>
      <c r="AO374" s="7"/>
      <c r="AP374" s="7"/>
      <c r="AQ374" s="30">
        <f t="shared" si="108"/>
        <v>1</v>
      </c>
      <c r="AR374" s="3">
        <f t="shared" ref="AR374:AR375" si="114">34*2</f>
        <v>68</v>
      </c>
      <c r="AS374" s="8">
        <f t="shared" si="109"/>
        <v>1.4705882352941176E-2</v>
      </c>
    </row>
    <row r="375" spans="1:45">
      <c r="A375" s="82"/>
      <c r="B375" s="86"/>
      <c r="C375" s="66" t="s">
        <v>123</v>
      </c>
      <c r="D375" s="41"/>
      <c r="E375" s="76"/>
      <c r="F375" s="76"/>
      <c r="G375" s="76"/>
      <c r="H375" s="76"/>
      <c r="I375" s="76"/>
      <c r="J375" s="76"/>
      <c r="K375" s="162" t="s">
        <v>145</v>
      </c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81"/>
      <c r="AJ375" s="81"/>
      <c r="AK375" s="76"/>
      <c r="AL375" s="76"/>
      <c r="AM375" s="7"/>
      <c r="AN375" s="7"/>
      <c r="AO375" s="7"/>
      <c r="AP375" s="7"/>
      <c r="AQ375" s="30">
        <f t="shared" si="108"/>
        <v>1</v>
      </c>
      <c r="AR375" s="3">
        <f t="shared" si="114"/>
        <v>68</v>
      </c>
      <c r="AS375" s="8">
        <f t="shared" si="109"/>
        <v>1.4705882352941176E-2</v>
      </c>
    </row>
    <row r="376" spans="1:45">
      <c r="A376" s="82"/>
      <c r="B376" s="84" t="s">
        <v>113</v>
      </c>
      <c r="C376" s="66" t="s">
        <v>121</v>
      </c>
      <c r="D376" s="41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162" t="s">
        <v>145</v>
      </c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81"/>
      <c r="AJ376" s="81"/>
      <c r="AK376" s="76"/>
      <c r="AL376" s="76"/>
      <c r="AM376" s="7"/>
      <c r="AN376" s="7"/>
      <c r="AO376" s="7"/>
      <c r="AP376" s="7"/>
      <c r="AQ376" s="30">
        <f t="shared" si="108"/>
        <v>1</v>
      </c>
      <c r="AR376" s="3">
        <f>34*3</f>
        <v>102</v>
      </c>
      <c r="AS376" s="8">
        <f t="shared" si="109"/>
        <v>9.8039215686274508E-3</v>
      </c>
    </row>
    <row r="377" spans="1:45">
      <c r="A377" s="82"/>
      <c r="B377" s="85"/>
      <c r="C377" s="66" t="s">
        <v>122</v>
      </c>
      <c r="D377" s="41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162" t="s">
        <v>145</v>
      </c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81"/>
      <c r="AJ377" s="81"/>
      <c r="AK377" s="76"/>
      <c r="AL377" s="76"/>
      <c r="AM377" s="7"/>
      <c r="AN377" s="7"/>
      <c r="AO377" s="7"/>
      <c r="AP377" s="7"/>
      <c r="AQ377" s="30">
        <f t="shared" si="108"/>
        <v>1</v>
      </c>
      <c r="AR377" s="3">
        <f t="shared" ref="AR377:AR378" si="115">34*3</f>
        <v>102</v>
      </c>
      <c r="AS377" s="8">
        <f t="shared" si="109"/>
        <v>9.8039215686274508E-3</v>
      </c>
    </row>
    <row r="378" spans="1:45">
      <c r="A378" s="82"/>
      <c r="B378" s="86"/>
      <c r="C378" s="66" t="s">
        <v>123</v>
      </c>
      <c r="D378" s="41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162" t="s">
        <v>145</v>
      </c>
      <c r="Q378" s="76"/>
      <c r="R378" s="76"/>
      <c r="S378" s="76"/>
      <c r="T378" s="76"/>
      <c r="U378" s="76"/>
      <c r="V378" s="76"/>
      <c r="W378" s="76"/>
      <c r="X378" s="76"/>
      <c r="Y378" s="76"/>
      <c r="Z378" s="76"/>
      <c r="AA378" s="76"/>
      <c r="AB378" s="76"/>
      <c r="AC378" s="76"/>
      <c r="AD378" s="76"/>
      <c r="AE378" s="76"/>
      <c r="AF378" s="76"/>
      <c r="AG378" s="76"/>
      <c r="AH378" s="76"/>
      <c r="AI378" s="81"/>
      <c r="AJ378" s="81"/>
      <c r="AK378" s="76"/>
      <c r="AL378" s="76"/>
      <c r="AM378" s="7"/>
      <c r="AN378" s="7"/>
      <c r="AO378" s="7"/>
      <c r="AP378" s="7"/>
      <c r="AQ378" s="30">
        <f t="shared" si="108"/>
        <v>1</v>
      </c>
      <c r="AR378" s="3">
        <f t="shared" si="115"/>
        <v>102</v>
      </c>
      <c r="AS378" s="8">
        <f t="shared" si="109"/>
        <v>9.8039215686274508E-3</v>
      </c>
    </row>
    <row r="379" spans="1:45">
      <c r="A379" s="82"/>
      <c r="B379" s="83" t="s">
        <v>118</v>
      </c>
      <c r="C379" s="66" t="s">
        <v>121</v>
      </c>
      <c r="D379" s="41"/>
      <c r="E379" s="76"/>
      <c r="F379" s="76"/>
      <c r="G379" s="162" t="s">
        <v>145</v>
      </c>
      <c r="H379" s="76"/>
      <c r="I379" s="76"/>
      <c r="J379" s="76"/>
      <c r="K379" s="76"/>
      <c r="L379" s="76"/>
      <c r="M379" s="76"/>
      <c r="N379" s="162" t="s">
        <v>145</v>
      </c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162" t="s">
        <v>145</v>
      </c>
      <c r="Z379" s="76"/>
      <c r="AA379" s="76"/>
      <c r="AB379" s="76"/>
      <c r="AC379" s="76"/>
      <c r="AD379" s="76"/>
      <c r="AE379" s="76"/>
      <c r="AF379" s="76"/>
      <c r="AG379" s="76"/>
      <c r="AH379" s="76"/>
      <c r="AI379" s="81"/>
      <c r="AJ379" s="165" t="s">
        <v>145</v>
      </c>
      <c r="AK379" s="76"/>
      <c r="AL379" s="76"/>
      <c r="AM379" s="7"/>
      <c r="AN379" s="7"/>
      <c r="AO379" s="7"/>
      <c r="AP379" s="7"/>
      <c r="AQ379" s="30">
        <f t="shared" si="108"/>
        <v>4</v>
      </c>
      <c r="AR379" s="3">
        <f>34*2</f>
        <v>68</v>
      </c>
      <c r="AS379" s="8">
        <f t="shared" si="109"/>
        <v>5.8823529411764705E-2</v>
      </c>
    </row>
    <row r="380" spans="1:45">
      <c r="A380" s="82"/>
      <c r="B380" s="83"/>
      <c r="C380" s="66" t="s">
        <v>122</v>
      </c>
      <c r="D380" s="41"/>
      <c r="E380" s="76"/>
      <c r="F380" s="76"/>
      <c r="G380" s="162" t="s">
        <v>145</v>
      </c>
      <c r="H380" s="76"/>
      <c r="I380" s="76"/>
      <c r="J380" s="76"/>
      <c r="K380" s="76"/>
      <c r="L380" s="76"/>
      <c r="M380" s="76"/>
      <c r="N380" s="162" t="s">
        <v>145</v>
      </c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162" t="s">
        <v>145</v>
      </c>
      <c r="Z380" s="76"/>
      <c r="AA380" s="76"/>
      <c r="AB380" s="76"/>
      <c r="AC380" s="76"/>
      <c r="AD380" s="76"/>
      <c r="AE380" s="76"/>
      <c r="AF380" s="76"/>
      <c r="AG380" s="76"/>
      <c r="AH380" s="76"/>
      <c r="AI380" s="81"/>
      <c r="AJ380" s="165" t="s">
        <v>145</v>
      </c>
      <c r="AK380" s="76"/>
      <c r="AL380" s="76"/>
      <c r="AM380" s="7"/>
      <c r="AN380" s="7"/>
      <c r="AO380" s="7"/>
      <c r="AP380" s="7"/>
      <c r="AQ380" s="30">
        <f t="shared" si="108"/>
        <v>4</v>
      </c>
      <c r="AR380" s="3">
        <f t="shared" ref="AR380:AR384" si="116">34*2</f>
        <v>68</v>
      </c>
      <c r="AS380" s="8">
        <f t="shared" si="109"/>
        <v>5.8823529411764705E-2</v>
      </c>
    </row>
    <row r="381" spans="1:45">
      <c r="A381" s="82"/>
      <c r="B381" s="83"/>
      <c r="C381" s="66" t="s">
        <v>123</v>
      </c>
      <c r="D381" s="41"/>
      <c r="E381" s="76"/>
      <c r="F381" s="76"/>
      <c r="G381" s="162" t="s">
        <v>145</v>
      </c>
      <c r="H381" s="76"/>
      <c r="I381" s="76"/>
      <c r="J381" s="76"/>
      <c r="K381" s="76"/>
      <c r="L381" s="76"/>
      <c r="M381" s="76"/>
      <c r="N381" s="162" t="s">
        <v>145</v>
      </c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162" t="s">
        <v>145</v>
      </c>
      <c r="Z381" s="76"/>
      <c r="AA381" s="76"/>
      <c r="AB381" s="76"/>
      <c r="AC381" s="76"/>
      <c r="AD381" s="76"/>
      <c r="AE381" s="76"/>
      <c r="AF381" s="76"/>
      <c r="AG381" s="76"/>
      <c r="AH381" s="76"/>
      <c r="AI381" s="81"/>
      <c r="AJ381" s="165" t="s">
        <v>145</v>
      </c>
      <c r="AK381" s="76"/>
      <c r="AL381" s="76"/>
      <c r="AM381" s="7"/>
      <c r="AN381" s="7"/>
      <c r="AO381" s="7"/>
      <c r="AP381" s="7"/>
      <c r="AQ381" s="30">
        <f t="shared" si="108"/>
        <v>4</v>
      </c>
      <c r="AR381" s="3">
        <f t="shared" si="116"/>
        <v>68</v>
      </c>
      <c r="AS381" s="8">
        <f t="shared" si="109"/>
        <v>5.8823529411764705E-2</v>
      </c>
    </row>
    <row r="382" spans="1:45">
      <c r="A382" s="82"/>
      <c r="B382" s="83" t="s">
        <v>99</v>
      </c>
      <c r="C382" s="66" t="s">
        <v>121</v>
      </c>
      <c r="D382" s="41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  <c r="AG382" s="76"/>
      <c r="AH382" s="76"/>
      <c r="AI382" s="81"/>
      <c r="AJ382" s="81"/>
      <c r="AK382" s="76"/>
      <c r="AL382" s="76"/>
      <c r="AM382" s="7"/>
      <c r="AN382" s="7"/>
      <c r="AO382" s="7"/>
      <c r="AP382" s="7"/>
      <c r="AQ382" s="30">
        <f t="shared" si="108"/>
        <v>0</v>
      </c>
      <c r="AR382" s="3">
        <f t="shared" si="116"/>
        <v>68</v>
      </c>
      <c r="AS382" s="8">
        <f t="shared" si="109"/>
        <v>0</v>
      </c>
    </row>
    <row r="383" spans="1:45">
      <c r="A383" s="82"/>
      <c r="B383" s="83"/>
      <c r="C383" s="66" t="s">
        <v>122</v>
      </c>
      <c r="D383" s="41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  <c r="AG383" s="76"/>
      <c r="AH383" s="76"/>
      <c r="AI383" s="81"/>
      <c r="AJ383" s="81"/>
      <c r="AK383" s="76"/>
      <c r="AL383" s="76"/>
      <c r="AM383" s="7"/>
      <c r="AN383" s="7"/>
      <c r="AO383" s="7"/>
      <c r="AP383" s="7"/>
      <c r="AQ383" s="30">
        <f t="shared" si="108"/>
        <v>0</v>
      </c>
      <c r="AR383" s="3">
        <f t="shared" si="116"/>
        <v>68</v>
      </c>
      <c r="AS383" s="8">
        <f t="shared" si="109"/>
        <v>0</v>
      </c>
    </row>
    <row r="384" spans="1:45">
      <c r="A384" s="82"/>
      <c r="B384" s="83"/>
      <c r="C384" s="66" t="s">
        <v>123</v>
      </c>
      <c r="D384" s="4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7"/>
      <c r="AJ384" s="7"/>
      <c r="AK384" s="4"/>
      <c r="AL384" s="4"/>
      <c r="AM384" s="7"/>
      <c r="AN384" s="7"/>
      <c r="AO384" s="7"/>
      <c r="AP384" s="7"/>
      <c r="AQ384" s="30">
        <f t="shared" si="108"/>
        <v>0</v>
      </c>
      <c r="AR384" s="3">
        <f t="shared" si="116"/>
        <v>68</v>
      </c>
      <c r="AS384" s="8">
        <f t="shared" si="109"/>
        <v>0</v>
      </c>
    </row>
    <row r="385" spans="1:45">
      <c r="A385" s="82"/>
      <c r="B385" s="83" t="s">
        <v>100</v>
      </c>
      <c r="C385" s="66" t="s">
        <v>121</v>
      </c>
      <c r="D385" s="4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7"/>
      <c r="AJ385" s="7"/>
      <c r="AK385" s="4"/>
      <c r="AL385" s="4"/>
      <c r="AM385" s="7"/>
      <c r="AN385" s="7"/>
      <c r="AO385" s="7"/>
      <c r="AP385" s="7"/>
      <c r="AQ385" s="30">
        <f t="shared" si="108"/>
        <v>0</v>
      </c>
      <c r="AR385" s="3">
        <f>34*1</f>
        <v>34</v>
      </c>
      <c r="AS385" s="8">
        <f t="shared" si="109"/>
        <v>0</v>
      </c>
    </row>
    <row r="386" spans="1:45">
      <c r="A386" s="82"/>
      <c r="B386" s="83"/>
      <c r="C386" s="66" t="s">
        <v>122</v>
      </c>
      <c r="D386" s="4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7"/>
      <c r="AJ386" s="7"/>
      <c r="AK386" s="4"/>
      <c r="AL386" s="4"/>
      <c r="AM386" s="7"/>
      <c r="AN386" s="7"/>
      <c r="AO386" s="7"/>
      <c r="AP386" s="7"/>
      <c r="AQ386" s="30">
        <f t="shared" si="108"/>
        <v>0</v>
      </c>
      <c r="AR386" s="3">
        <f t="shared" ref="AR386:AR390" si="117">34*1</f>
        <v>34</v>
      </c>
      <c r="AS386" s="8">
        <f t="shared" si="109"/>
        <v>0</v>
      </c>
    </row>
    <row r="387" spans="1:45">
      <c r="A387" s="82"/>
      <c r="B387" s="83"/>
      <c r="C387" s="66" t="s">
        <v>123</v>
      </c>
      <c r="D387" s="4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7"/>
      <c r="AJ387" s="7"/>
      <c r="AK387" s="4"/>
      <c r="AL387" s="4"/>
      <c r="AM387" s="7"/>
      <c r="AN387" s="7"/>
      <c r="AO387" s="7"/>
      <c r="AP387" s="7"/>
      <c r="AQ387" s="30">
        <f t="shared" si="108"/>
        <v>0</v>
      </c>
      <c r="AR387" s="3">
        <f t="shared" si="117"/>
        <v>34</v>
      </c>
      <c r="AS387" s="8">
        <f t="shared" si="109"/>
        <v>0</v>
      </c>
    </row>
    <row r="388" spans="1:45">
      <c r="A388" s="82"/>
      <c r="B388" s="83" t="s">
        <v>119</v>
      </c>
      <c r="C388" s="66" t="s">
        <v>121</v>
      </c>
      <c r="D388" s="4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7"/>
      <c r="AJ388" s="7"/>
      <c r="AK388" s="4"/>
      <c r="AL388" s="4"/>
      <c r="AM388" s="7"/>
      <c r="AN388" s="7"/>
      <c r="AO388" s="7"/>
      <c r="AP388" s="7"/>
      <c r="AQ388" s="30">
        <f t="shared" si="108"/>
        <v>0</v>
      </c>
      <c r="AR388" s="3">
        <f t="shared" si="117"/>
        <v>34</v>
      </c>
      <c r="AS388" s="8">
        <f t="shared" si="109"/>
        <v>0</v>
      </c>
    </row>
    <row r="389" spans="1:45">
      <c r="A389" s="82"/>
      <c r="B389" s="83"/>
      <c r="C389" s="66" t="s">
        <v>122</v>
      </c>
      <c r="D389" s="4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7"/>
      <c r="AJ389" s="7"/>
      <c r="AK389" s="4"/>
      <c r="AL389" s="4"/>
      <c r="AM389" s="7"/>
      <c r="AN389" s="7"/>
      <c r="AO389" s="7"/>
      <c r="AP389" s="7"/>
      <c r="AQ389" s="30">
        <f t="shared" si="108"/>
        <v>0</v>
      </c>
      <c r="AR389" s="3">
        <f t="shared" si="117"/>
        <v>34</v>
      </c>
      <c r="AS389" s="8">
        <f t="shared" si="109"/>
        <v>0</v>
      </c>
    </row>
    <row r="390" spans="1:45">
      <c r="A390" s="82"/>
      <c r="B390" s="83"/>
      <c r="C390" s="66" t="s">
        <v>123</v>
      </c>
      <c r="D390" s="4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7"/>
      <c r="AJ390" s="7"/>
      <c r="AK390" s="4"/>
      <c r="AL390" s="4"/>
      <c r="AM390" s="7"/>
      <c r="AN390" s="7"/>
      <c r="AO390" s="7"/>
      <c r="AP390" s="7"/>
      <c r="AQ390" s="30">
        <f t="shared" si="108"/>
        <v>0</v>
      </c>
      <c r="AR390" s="3">
        <f t="shared" si="117"/>
        <v>34</v>
      </c>
      <c r="AS390" s="8">
        <f t="shared" si="109"/>
        <v>0</v>
      </c>
    </row>
    <row r="391" spans="1:45" ht="12.75" customHeight="1">
      <c r="A391" s="82"/>
      <c r="B391" s="83" t="s">
        <v>77</v>
      </c>
      <c r="C391" s="66" t="s">
        <v>121</v>
      </c>
      <c r="D391" s="37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3"/>
      <c r="U391" s="4"/>
      <c r="V391" s="4"/>
      <c r="W391" s="4"/>
      <c r="X391" s="4"/>
      <c r="Y391" s="4"/>
      <c r="Z391" s="4"/>
      <c r="AA391" s="4"/>
      <c r="AB391" s="4"/>
      <c r="AC391" s="4"/>
      <c r="AD391" s="3"/>
      <c r="AE391" s="4"/>
      <c r="AF391" s="4"/>
      <c r="AG391" s="4"/>
      <c r="AH391" s="4"/>
      <c r="AI391" s="7"/>
      <c r="AJ391" s="7"/>
      <c r="AK391" s="4"/>
      <c r="AL391" s="4"/>
      <c r="AM391" s="7"/>
      <c r="AN391" s="7"/>
      <c r="AO391" s="7"/>
      <c r="AP391" s="7"/>
      <c r="AQ391" s="30">
        <f t="shared" si="108"/>
        <v>0</v>
      </c>
      <c r="AR391" s="3">
        <f>34*2</f>
        <v>68</v>
      </c>
      <c r="AS391" s="8">
        <f t="shared" si="109"/>
        <v>0</v>
      </c>
    </row>
    <row r="392" spans="1:45" ht="12.75" customHeight="1">
      <c r="A392" s="82"/>
      <c r="B392" s="83"/>
      <c r="C392" s="66" t="s">
        <v>122</v>
      </c>
      <c r="D392" s="37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T392" s="3"/>
      <c r="U392" s="4"/>
      <c r="V392" s="4"/>
      <c r="W392" s="4"/>
      <c r="X392" s="4"/>
      <c r="Y392" s="4"/>
      <c r="Z392" s="4"/>
      <c r="AA392" s="4"/>
      <c r="AB392" s="4"/>
      <c r="AD392" s="3"/>
      <c r="AE392" s="4"/>
      <c r="AF392" s="4"/>
      <c r="AG392" s="4"/>
      <c r="AH392" s="4"/>
      <c r="AI392" s="7"/>
      <c r="AJ392" s="7"/>
      <c r="AK392" s="4"/>
      <c r="AL392" s="4"/>
      <c r="AM392" s="7"/>
      <c r="AN392" s="7"/>
      <c r="AO392" s="7"/>
      <c r="AP392" s="7"/>
      <c r="AQ392" s="30">
        <f t="shared" si="108"/>
        <v>0</v>
      </c>
      <c r="AR392" s="3">
        <f t="shared" ref="AR392:AR393" si="118">34*2</f>
        <v>68</v>
      </c>
      <c r="AS392" s="8">
        <f t="shared" si="109"/>
        <v>0</v>
      </c>
    </row>
    <row r="393" spans="1:45" ht="12.75" customHeight="1">
      <c r="A393" s="82"/>
      <c r="B393" s="83"/>
      <c r="C393" s="66" t="s">
        <v>123</v>
      </c>
      <c r="D393" s="4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3"/>
      <c r="T393" s="4"/>
      <c r="U393" s="4"/>
      <c r="V393" s="4"/>
      <c r="W393" s="4"/>
      <c r="X393" s="4"/>
      <c r="Y393" s="4"/>
      <c r="Z393" s="4"/>
      <c r="AA393" s="4"/>
      <c r="AB393" s="4"/>
      <c r="AC393" s="3"/>
      <c r="AD393" s="4"/>
      <c r="AE393" s="4"/>
      <c r="AF393" s="4"/>
      <c r="AG393" s="4"/>
      <c r="AH393" s="4"/>
      <c r="AI393" s="7"/>
      <c r="AJ393" s="7"/>
      <c r="AK393" s="4"/>
      <c r="AL393" s="4"/>
      <c r="AM393" s="7"/>
      <c r="AN393" s="7"/>
      <c r="AO393" s="7"/>
      <c r="AP393" s="7"/>
      <c r="AQ393" s="30">
        <f t="shared" si="108"/>
        <v>0</v>
      </c>
      <c r="AR393" s="3">
        <f t="shared" si="118"/>
        <v>68</v>
      </c>
      <c r="AS393" s="8">
        <f t="shared" si="109"/>
        <v>0</v>
      </c>
    </row>
    <row r="394" spans="1:45" ht="27" customHeight="1">
      <c r="A394" s="48"/>
      <c r="B394" s="49"/>
      <c r="C394" s="49"/>
      <c r="D394" s="49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  <c r="AD394" s="47"/>
      <c r="AE394" s="47"/>
      <c r="AF394" s="47"/>
      <c r="AG394" s="47"/>
      <c r="AH394" s="47"/>
      <c r="AI394" s="47"/>
      <c r="AJ394" s="47"/>
      <c r="AK394" s="47"/>
      <c r="AL394" s="47"/>
      <c r="AM394" s="48"/>
      <c r="AN394" s="48"/>
      <c r="AO394" s="48"/>
      <c r="AP394" s="48"/>
      <c r="AQ394" s="48"/>
      <c r="AR394" s="48"/>
      <c r="AS394" s="48"/>
    </row>
    <row r="395" spans="1:45" ht="111.75" customHeight="1">
      <c r="A395" s="93" t="s">
        <v>125</v>
      </c>
      <c r="B395" s="94"/>
      <c r="C395" s="94"/>
      <c r="D395" s="95"/>
      <c r="E395" s="132" t="s">
        <v>140</v>
      </c>
      <c r="F395" s="132"/>
      <c r="G395" s="132"/>
      <c r="H395" s="132"/>
      <c r="I395" s="132"/>
      <c r="J395" s="132"/>
      <c r="K395" s="132"/>
      <c r="L395" s="132"/>
      <c r="M395" s="132"/>
      <c r="N395" s="132"/>
      <c r="O395" s="132"/>
      <c r="P395" s="132"/>
      <c r="Q395" s="132"/>
      <c r="R395" s="132"/>
      <c r="S395" s="132"/>
      <c r="T395" s="132"/>
      <c r="U395" s="132"/>
      <c r="V395" s="132"/>
      <c r="W395" s="132"/>
      <c r="X395" s="132"/>
      <c r="Y395" s="132"/>
      <c r="Z395" s="132"/>
      <c r="AA395" s="132"/>
      <c r="AB395" s="132"/>
      <c r="AC395" s="132"/>
      <c r="AD395" s="132"/>
      <c r="AE395" s="132"/>
      <c r="AF395" s="132"/>
      <c r="AG395" s="132"/>
      <c r="AH395" s="132"/>
      <c r="AI395" s="132"/>
      <c r="AJ395" s="132"/>
      <c r="AK395" s="132"/>
      <c r="AL395" s="132"/>
      <c r="AM395" s="132"/>
      <c r="AN395" s="132"/>
      <c r="AO395" s="132"/>
      <c r="AP395" s="132"/>
      <c r="AQ395" s="110" t="s">
        <v>49</v>
      </c>
      <c r="AR395" s="136" t="s">
        <v>50</v>
      </c>
      <c r="AS395" s="137" t="s">
        <v>51</v>
      </c>
    </row>
    <row r="396" spans="1:45" ht="12.75" customHeight="1">
      <c r="A396" s="87" t="s">
        <v>52</v>
      </c>
      <c r="B396" s="88"/>
      <c r="C396" s="89"/>
      <c r="D396" s="20" t="s">
        <v>54</v>
      </c>
      <c r="E396" s="83" t="s">
        <v>55</v>
      </c>
      <c r="F396" s="83"/>
      <c r="G396" s="83"/>
      <c r="H396" s="83"/>
      <c r="I396" s="83" t="s">
        <v>56</v>
      </c>
      <c r="J396" s="83"/>
      <c r="K396" s="83"/>
      <c r="L396" s="83"/>
      <c r="M396" s="83" t="s">
        <v>57</v>
      </c>
      <c r="N396" s="83"/>
      <c r="O396" s="83"/>
      <c r="P396" s="83"/>
      <c r="Q396" s="83" t="s">
        <v>58</v>
      </c>
      <c r="R396" s="83"/>
      <c r="S396" s="83"/>
      <c r="T396" s="83"/>
      <c r="U396" s="83" t="s">
        <v>59</v>
      </c>
      <c r="V396" s="83"/>
      <c r="W396" s="83"/>
      <c r="X396" s="83" t="s">
        <v>60</v>
      </c>
      <c r="Y396" s="83"/>
      <c r="Z396" s="83"/>
      <c r="AA396" s="83"/>
      <c r="AB396" s="83" t="s">
        <v>61</v>
      </c>
      <c r="AC396" s="83"/>
      <c r="AD396" s="83"/>
      <c r="AE396" s="83" t="s">
        <v>62</v>
      </c>
      <c r="AF396" s="83"/>
      <c r="AG396" s="83"/>
      <c r="AH396" s="83"/>
      <c r="AI396" s="83"/>
      <c r="AJ396" s="83" t="s">
        <v>63</v>
      </c>
      <c r="AK396" s="83"/>
      <c r="AL396" s="83"/>
      <c r="AM396" s="83" t="s">
        <v>64</v>
      </c>
      <c r="AN396" s="83"/>
      <c r="AO396" s="83"/>
      <c r="AP396" s="83"/>
      <c r="AQ396" s="110"/>
      <c r="AR396" s="136"/>
      <c r="AS396" s="137"/>
    </row>
    <row r="397" spans="1:45">
      <c r="A397" s="90"/>
      <c r="B397" s="91"/>
      <c r="C397" s="92"/>
      <c r="D397" s="20" t="s">
        <v>65</v>
      </c>
      <c r="E397" s="5">
        <v>1</v>
      </c>
      <c r="F397" s="5">
        <v>2</v>
      </c>
      <c r="G397" s="5">
        <v>3</v>
      </c>
      <c r="H397" s="5">
        <v>4</v>
      </c>
      <c r="I397" s="5">
        <v>5</v>
      </c>
      <c r="J397" s="5">
        <v>6</v>
      </c>
      <c r="K397" s="5">
        <v>7</v>
      </c>
      <c r="L397" s="5">
        <v>8</v>
      </c>
      <c r="M397" s="5">
        <v>9</v>
      </c>
      <c r="N397" s="5">
        <v>10</v>
      </c>
      <c r="O397" s="5">
        <v>11</v>
      </c>
      <c r="P397" s="5">
        <v>12</v>
      </c>
      <c r="Q397" s="5">
        <v>13</v>
      </c>
      <c r="R397" s="5">
        <v>14</v>
      </c>
      <c r="S397" s="5">
        <v>15</v>
      </c>
      <c r="T397" s="5">
        <v>16</v>
      </c>
      <c r="U397" s="5">
        <v>17</v>
      </c>
      <c r="V397" s="5">
        <v>18</v>
      </c>
      <c r="W397" s="5">
        <v>19</v>
      </c>
      <c r="X397" s="5">
        <v>20</v>
      </c>
      <c r="Y397" s="5">
        <v>21</v>
      </c>
      <c r="Z397" s="5">
        <v>22</v>
      </c>
      <c r="AA397" s="5">
        <v>23</v>
      </c>
      <c r="AB397" s="5">
        <v>24</v>
      </c>
      <c r="AC397" s="5">
        <v>25</v>
      </c>
      <c r="AD397" s="5">
        <v>26</v>
      </c>
      <c r="AE397" s="5">
        <v>27</v>
      </c>
      <c r="AF397" s="5">
        <v>28</v>
      </c>
      <c r="AG397" s="5">
        <v>29</v>
      </c>
      <c r="AH397" s="5">
        <v>30</v>
      </c>
      <c r="AI397" s="5">
        <v>31</v>
      </c>
      <c r="AJ397" s="5">
        <v>32</v>
      </c>
      <c r="AK397" s="5">
        <v>33</v>
      </c>
      <c r="AL397" s="5">
        <v>34</v>
      </c>
      <c r="AM397" s="5">
        <v>35</v>
      </c>
      <c r="AN397" s="5">
        <v>36</v>
      </c>
      <c r="AO397" s="5">
        <v>37</v>
      </c>
      <c r="AP397" s="5">
        <v>38</v>
      </c>
      <c r="AQ397" s="110"/>
      <c r="AR397" s="136"/>
      <c r="AS397" s="137"/>
    </row>
    <row r="398" spans="1:45">
      <c r="A398" s="82" t="s">
        <v>79</v>
      </c>
      <c r="B398" s="84" t="s">
        <v>67</v>
      </c>
      <c r="C398" s="67" t="s">
        <v>126</v>
      </c>
      <c r="D398" s="37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162" t="s">
        <v>146</v>
      </c>
      <c r="R398" s="76"/>
      <c r="S398" s="76"/>
      <c r="T398" s="76"/>
      <c r="U398" s="76"/>
      <c r="V398" s="76"/>
      <c r="W398" s="76"/>
      <c r="X398" s="76"/>
      <c r="Y398" s="76"/>
      <c r="Z398" s="76"/>
      <c r="AA398" s="76"/>
      <c r="AB398" s="76"/>
      <c r="AC398" s="76"/>
      <c r="AD398" s="76"/>
      <c r="AE398" s="76"/>
      <c r="AF398" s="76"/>
      <c r="AG398" s="76"/>
      <c r="AH398" s="76"/>
      <c r="AI398" s="76"/>
      <c r="AJ398" s="76"/>
      <c r="AK398" s="76"/>
      <c r="AL398" s="76"/>
      <c r="AM398" s="81"/>
      <c r="AN398" s="7"/>
      <c r="AO398" s="7"/>
      <c r="AP398" s="7"/>
      <c r="AQ398" s="30">
        <f t="shared" ref="AQ398:AQ429" si="119">COUNTA(E398:AP398)</f>
        <v>1</v>
      </c>
      <c r="AR398" s="61">
        <f>34*2</f>
        <v>68</v>
      </c>
      <c r="AS398" s="8">
        <f t="shared" ref="AS398:AS429" si="120">AQ398/AR398</f>
        <v>1.4705882352941176E-2</v>
      </c>
    </row>
    <row r="399" spans="1:45">
      <c r="A399" s="82"/>
      <c r="B399" s="85"/>
      <c r="C399" s="67" t="s">
        <v>127</v>
      </c>
      <c r="D399" s="37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162" t="s">
        <v>146</v>
      </c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81"/>
      <c r="AN399" s="7"/>
      <c r="AO399" s="7"/>
      <c r="AP399" s="7"/>
      <c r="AQ399" s="30">
        <f t="shared" si="119"/>
        <v>1</v>
      </c>
      <c r="AR399" s="61">
        <f t="shared" ref="AR399" si="121">34*2</f>
        <v>68</v>
      </c>
      <c r="AS399" s="8">
        <f t="shared" si="120"/>
        <v>1.4705882352941176E-2</v>
      </c>
    </row>
    <row r="400" spans="1:45">
      <c r="A400" s="82"/>
      <c r="B400" s="84" t="s">
        <v>96</v>
      </c>
      <c r="C400" s="67" t="s">
        <v>126</v>
      </c>
      <c r="D400" s="37"/>
      <c r="E400" s="76"/>
      <c r="F400" s="76"/>
      <c r="G400" s="76"/>
      <c r="H400" s="162" t="s">
        <v>147</v>
      </c>
      <c r="I400" s="76"/>
      <c r="J400" s="76"/>
      <c r="K400" s="76"/>
      <c r="L400" s="76"/>
      <c r="M400" s="162" t="s">
        <v>147</v>
      </c>
      <c r="N400" s="76"/>
      <c r="O400" s="76"/>
      <c r="P400" s="76"/>
      <c r="Q400" s="76"/>
      <c r="R400" s="76"/>
      <c r="S400" s="162" t="s">
        <v>145</v>
      </c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81"/>
      <c r="AN400" s="7"/>
      <c r="AO400" s="7"/>
      <c r="AP400" s="7"/>
      <c r="AQ400" s="30">
        <f t="shared" si="119"/>
        <v>3</v>
      </c>
      <c r="AR400" s="61">
        <f>34*3</f>
        <v>102</v>
      </c>
      <c r="AS400" s="8">
        <f t="shared" si="120"/>
        <v>2.9411764705882353E-2</v>
      </c>
    </row>
    <row r="401" spans="1:45" ht="15" customHeight="1">
      <c r="A401" s="82"/>
      <c r="B401" s="85"/>
      <c r="C401" s="67" t="s">
        <v>127</v>
      </c>
      <c r="D401" s="41"/>
      <c r="E401" s="76"/>
      <c r="F401" s="76"/>
      <c r="G401" s="76"/>
      <c r="H401" s="162" t="s">
        <v>147</v>
      </c>
      <c r="I401" s="76"/>
      <c r="J401" s="76"/>
      <c r="K401" s="76"/>
      <c r="L401" s="76"/>
      <c r="M401" s="162" t="s">
        <v>147</v>
      </c>
      <c r="N401" s="76"/>
      <c r="O401" s="76"/>
      <c r="P401" s="76"/>
      <c r="Q401" s="76"/>
      <c r="R401" s="76"/>
      <c r="S401" s="162" t="s">
        <v>145</v>
      </c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81"/>
      <c r="AN401" s="7"/>
      <c r="AO401" s="7"/>
      <c r="AP401" s="7"/>
      <c r="AQ401" s="30">
        <f t="shared" si="119"/>
        <v>3</v>
      </c>
      <c r="AR401" s="61">
        <f t="shared" ref="AR401:AR403" si="122">34*3</f>
        <v>102</v>
      </c>
      <c r="AS401" s="8">
        <f t="shared" si="120"/>
        <v>2.9411764705882353E-2</v>
      </c>
    </row>
    <row r="402" spans="1:45">
      <c r="A402" s="82"/>
      <c r="B402" s="84" t="s">
        <v>144</v>
      </c>
      <c r="C402" s="67" t="s">
        <v>126</v>
      </c>
      <c r="D402" s="41"/>
      <c r="E402" s="76"/>
      <c r="F402" s="76"/>
      <c r="G402" s="76"/>
      <c r="H402" s="76"/>
      <c r="I402" s="76"/>
      <c r="J402" s="76"/>
      <c r="K402" s="76"/>
      <c r="L402" s="162" t="s">
        <v>145</v>
      </c>
      <c r="M402" s="76"/>
      <c r="N402" s="76"/>
      <c r="O402" s="76"/>
      <c r="P402" s="76"/>
      <c r="Q402" s="76"/>
      <c r="R402" s="162" t="s">
        <v>145</v>
      </c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81"/>
      <c r="AN402" s="7"/>
      <c r="AO402" s="7"/>
      <c r="AP402" s="7"/>
      <c r="AQ402" s="30">
        <f t="shared" si="119"/>
        <v>2</v>
      </c>
      <c r="AR402" s="61">
        <f t="shared" si="122"/>
        <v>102</v>
      </c>
      <c r="AS402" s="8">
        <f t="shared" si="120"/>
        <v>1.9607843137254902E-2</v>
      </c>
    </row>
    <row r="403" spans="1:45" ht="15.75" customHeight="1">
      <c r="A403" s="82"/>
      <c r="B403" s="85"/>
      <c r="C403" s="67" t="s">
        <v>127</v>
      </c>
      <c r="D403" s="37"/>
      <c r="E403" s="76"/>
      <c r="F403" s="76"/>
      <c r="G403" s="76"/>
      <c r="H403" s="76"/>
      <c r="I403" s="76"/>
      <c r="J403" s="76"/>
      <c r="K403" s="76"/>
      <c r="L403" s="162" t="s">
        <v>145</v>
      </c>
      <c r="M403" s="76"/>
      <c r="N403" s="76"/>
      <c r="O403" s="76"/>
      <c r="P403" s="76"/>
      <c r="Q403" s="76"/>
      <c r="R403" s="162" t="s">
        <v>145</v>
      </c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81"/>
      <c r="AN403" s="7"/>
      <c r="AO403" s="7"/>
      <c r="AP403" s="7"/>
      <c r="AQ403" s="30">
        <f t="shared" si="119"/>
        <v>2</v>
      </c>
      <c r="AR403" s="61">
        <f t="shared" si="122"/>
        <v>102</v>
      </c>
      <c r="AS403" s="8">
        <f t="shared" si="120"/>
        <v>1.9607843137254902E-2</v>
      </c>
    </row>
    <row r="404" spans="1:45" ht="14.25" customHeight="1">
      <c r="A404" s="82"/>
      <c r="B404" s="84" t="s">
        <v>128</v>
      </c>
      <c r="C404" s="67" t="s">
        <v>126</v>
      </c>
      <c r="D404" s="37"/>
      <c r="E404" s="76"/>
      <c r="F404" s="76"/>
      <c r="G404" s="76"/>
      <c r="H404" s="78"/>
      <c r="I404" s="71"/>
      <c r="J404" s="76"/>
      <c r="K404" s="162" t="s">
        <v>145</v>
      </c>
      <c r="L404" s="76"/>
      <c r="M404" s="76"/>
      <c r="N404" s="162" t="s">
        <v>145</v>
      </c>
      <c r="O404" s="76"/>
      <c r="P404" s="76"/>
      <c r="Q404" s="162" t="s">
        <v>145</v>
      </c>
      <c r="R404" s="76"/>
      <c r="S404" s="76"/>
      <c r="T404" s="162" t="s">
        <v>145</v>
      </c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81"/>
      <c r="AN404" s="7"/>
      <c r="AO404" s="7"/>
      <c r="AP404" s="7"/>
      <c r="AQ404" s="30">
        <f t="shared" si="119"/>
        <v>4</v>
      </c>
      <c r="AR404" s="61">
        <f>34*2</f>
        <v>68</v>
      </c>
      <c r="AS404" s="8">
        <f t="shared" si="120"/>
        <v>5.8823529411764705E-2</v>
      </c>
    </row>
    <row r="405" spans="1:45">
      <c r="A405" s="82"/>
      <c r="B405" s="85"/>
      <c r="C405" s="67" t="s">
        <v>127</v>
      </c>
      <c r="D405" s="60"/>
      <c r="E405" s="76"/>
      <c r="F405" s="76"/>
      <c r="G405" s="76"/>
      <c r="H405" s="71"/>
      <c r="I405" s="76"/>
      <c r="J405" s="76"/>
      <c r="K405" s="162" t="s">
        <v>145</v>
      </c>
      <c r="L405" s="76"/>
      <c r="M405" s="76"/>
      <c r="N405" s="162" t="s">
        <v>145</v>
      </c>
      <c r="O405" s="76"/>
      <c r="P405" s="76"/>
      <c r="Q405" s="162" t="s">
        <v>145</v>
      </c>
      <c r="R405" s="76"/>
      <c r="S405" s="76"/>
      <c r="T405" s="162" t="s">
        <v>145</v>
      </c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81"/>
      <c r="AN405" s="7"/>
      <c r="AO405" s="7"/>
      <c r="AP405" s="7"/>
      <c r="AQ405" s="30">
        <f t="shared" si="119"/>
        <v>4</v>
      </c>
      <c r="AR405" s="61">
        <f t="shared" ref="AR405:AR409" si="123">34*2</f>
        <v>68</v>
      </c>
      <c r="AS405" s="8">
        <f t="shared" si="120"/>
        <v>5.8823529411764705E-2</v>
      </c>
    </row>
    <row r="406" spans="1:45">
      <c r="A406" s="82"/>
      <c r="B406" s="84" t="s">
        <v>110</v>
      </c>
      <c r="C406" s="67" t="s">
        <v>126</v>
      </c>
      <c r="D406" s="37"/>
      <c r="E406" s="76"/>
      <c r="F406" s="76"/>
      <c r="G406" s="76"/>
      <c r="H406" s="76"/>
      <c r="I406" s="76"/>
      <c r="J406" s="76"/>
      <c r="K406" s="76"/>
      <c r="L406" s="162" t="s">
        <v>145</v>
      </c>
      <c r="M406" s="76"/>
      <c r="N406" s="162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81"/>
      <c r="AJ406" s="81"/>
      <c r="AK406" s="76"/>
      <c r="AL406" s="76"/>
      <c r="AM406" s="81"/>
      <c r="AN406" s="7"/>
      <c r="AO406" s="7"/>
      <c r="AP406" s="7"/>
      <c r="AQ406" s="30">
        <f t="shared" si="119"/>
        <v>1</v>
      </c>
      <c r="AR406" s="61">
        <f t="shared" si="123"/>
        <v>68</v>
      </c>
      <c r="AS406" s="8">
        <f t="shared" si="120"/>
        <v>1.4705882352941176E-2</v>
      </c>
    </row>
    <row r="407" spans="1:45">
      <c r="A407" s="82"/>
      <c r="B407" s="85"/>
      <c r="C407" s="67" t="s">
        <v>127</v>
      </c>
      <c r="D407" s="37"/>
      <c r="E407" s="76"/>
      <c r="F407" s="76"/>
      <c r="G407" s="76"/>
      <c r="H407" s="76"/>
      <c r="I407" s="76"/>
      <c r="J407" s="76"/>
      <c r="K407" s="76"/>
      <c r="L407" s="162" t="s">
        <v>145</v>
      </c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81"/>
      <c r="AJ407" s="81"/>
      <c r="AK407" s="76"/>
      <c r="AL407" s="76"/>
      <c r="AM407" s="81"/>
      <c r="AN407" s="7"/>
      <c r="AO407" s="7"/>
      <c r="AP407" s="7"/>
      <c r="AQ407" s="30">
        <f t="shared" si="119"/>
        <v>1</v>
      </c>
      <c r="AR407" s="61">
        <f t="shared" si="123"/>
        <v>68</v>
      </c>
      <c r="AS407" s="8">
        <f t="shared" si="120"/>
        <v>1.4705882352941176E-2</v>
      </c>
    </row>
    <row r="408" spans="1:45">
      <c r="A408" s="82"/>
      <c r="B408" s="84" t="s">
        <v>111</v>
      </c>
      <c r="C408" s="67" t="s">
        <v>126</v>
      </c>
      <c r="D408" s="41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162" t="s">
        <v>145</v>
      </c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81"/>
      <c r="AJ408" s="81"/>
      <c r="AK408" s="76"/>
      <c r="AL408" s="76"/>
      <c r="AM408" s="81"/>
      <c r="AN408" s="7"/>
      <c r="AO408" s="7"/>
      <c r="AP408" s="7"/>
      <c r="AQ408" s="30">
        <f t="shared" si="119"/>
        <v>1</v>
      </c>
      <c r="AR408" s="61">
        <f t="shared" si="123"/>
        <v>68</v>
      </c>
      <c r="AS408" s="8">
        <f t="shared" si="120"/>
        <v>1.4705882352941176E-2</v>
      </c>
    </row>
    <row r="409" spans="1:45">
      <c r="A409" s="82"/>
      <c r="B409" s="85"/>
      <c r="C409" s="67" t="s">
        <v>127</v>
      </c>
      <c r="D409" s="37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162" t="s">
        <v>145</v>
      </c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81"/>
      <c r="AJ409" s="81"/>
      <c r="AK409" s="76"/>
      <c r="AL409" s="76"/>
      <c r="AM409" s="81"/>
      <c r="AN409" s="7"/>
      <c r="AO409" s="7"/>
      <c r="AP409" s="7"/>
      <c r="AQ409" s="30">
        <f t="shared" si="119"/>
        <v>1</v>
      </c>
      <c r="AR409" s="61">
        <f t="shared" si="123"/>
        <v>68</v>
      </c>
      <c r="AS409" s="8">
        <f t="shared" si="120"/>
        <v>1.4705882352941176E-2</v>
      </c>
    </row>
    <row r="410" spans="1:45">
      <c r="A410" s="82"/>
      <c r="B410" s="84" t="s">
        <v>112</v>
      </c>
      <c r="C410" s="67" t="s">
        <v>126</v>
      </c>
      <c r="D410" s="37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81"/>
      <c r="AJ410" s="81"/>
      <c r="AK410" s="76"/>
      <c r="AL410" s="76"/>
      <c r="AM410" s="81"/>
      <c r="AN410" s="7"/>
      <c r="AO410" s="7"/>
      <c r="AP410" s="7"/>
      <c r="AQ410" s="30">
        <f t="shared" si="119"/>
        <v>0</v>
      </c>
      <c r="AR410" s="61">
        <f>34*1</f>
        <v>34</v>
      </c>
      <c r="AS410" s="8">
        <f t="shared" si="120"/>
        <v>0</v>
      </c>
    </row>
    <row r="411" spans="1:45">
      <c r="A411" s="82"/>
      <c r="B411" s="85"/>
      <c r="C411" s="67" t="s">
        <v>127</v>
      </c>
      <c r="D411" s="37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81"/>
      <c r="AJ411" s="81"/>
      <c r="AK411" s="76"/>
      <c r="AL411" s="76"/>
      <c r="AM411" s="81"/>
      <c r="AN411" s="7"/>
      <c r="AO411" s="7"/>
      <c r="AP411" s="7"/>
      <c r="AQ411" s="30">
        <f t="shared" si="119"/>
        <v>0</v>
      </c>
      <c r="AR411" s="61">
        <f t="shared" ref="AR411" si="124">34*1</f>
        <v>34</v>
      </c>
      <c r="AS411" s="8">
        <f t="shared" si="120"/>
        <v>0</v>
      </c>
    </row>
    <row r="412" spans="1:45">
      <c r="A412" s="82"/>
      <c r="B412" s="84" t="s">
        <v>113</v>
      </c>
      <c r="C412" s="67" t="s">
        <v>126</v>
      </c>
      <c r="D412" s="37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162" t="s">
        <v>145</v>
      </c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81"/>
      <c r="AJ412" s="81"/>
      <c r="AK412" s="76"/>
      <c r="AL412" s="76"/>
      <c r="AM412" s="81"/>
      <c r="AN412" s="7"/>
      <c r="AO412" s="7"/>
      <c r="AP412" s="7"/>
      <c r="AQ412" s="30">
        <f t="shared" si="119"/>
        <v>1</v>
      </c>
      <c r="AR412" s="61">
        <f>34*2</f>
        <v>68</v>
      </c>
      <c r="AS412" s="8">
        <f t="shared" si="120"/>
        <v>1.4705882352941176E-2</v>
      </c>
    </row>
    <row r="413" spans="1:45">
      <c r="A413" s="82"/>
      <c r="B413" s="85"/>
      <c r="C413" s="67" t="s">
        <v>127</v>
      </c>
      <c r="D413" s="37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162" t="s">
        <v>145</v>
      </c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81"/>
      <c r="AJ413" s="81"/>
      <c r="AK413" s="76"/>
      <c r="AL413" s="76"/>
      <c r="AM413" s="81"/>
      <c r="AN413" s="7"/>
      <c r="AO413" s="7"/>
      <c r="AP413" s="7"/>
      <c r="AQ413" s="30">
        <f t="shared" si="119"/>
        <v>1</v>
      </c>
      <c r="AR413" s="61">
        <f t="shared" ref="AR413" si="125">34*2</f>
        <v>68</v>
      </c>
      <c r="AS413" s="8">
        <f t="shared" si="120"/>
        <v>1.4705882352941176E-2</v>
      </c>
    </row>
    <row r="414" spans="1:45">
      <c r="A414" s="82"/>
      <c r="B414" s="83" t="s">
        <v>118</v>
      </c>
      <c r="C414" s="67" t="s">
        <v>126</v>
      </c>
      <c r="D414" s="37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162" t="s">
        <v>145</v>
      </c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162" t="s">
        <v>145</v>
      </c>
      <c r="AI414" s="81"/>
      <c r="AJ414" s="81"/>
      <c r="AK414" s="76"/>
      <c r="AL414" s="76"/>
      <c r="AM414" s="81"/>
      <c r="AN414" s="7"/>
      <c r="AO414" s="7"/>
      <c r="AP414" s="7"/>
      <c r="AQ414" s="30">
        <f t="shared" si="119"/>
        <v>2</v>
      </c>
      <c r="AR414" s="61">
        <f>34*1</f>
        <v>34</v>
      </c>
      <c r="AS414" s="8">
        <f t="shared" si="120"/>
        <v>5.8823529411764705E-2</v>
      </c>
    </row>
    <row r="415" spans="1:45">
      <c r="A415" s="82"/>
      <c r="B415" s="83"/>
      <c r="C415" s="67" t="s">
        <v>127</v>
      </c>
      <c r="D415" s="37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162" t="s">
        <v>145</v>
      </c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162" t="s">
        <v>145</v>
      </c>
      <c r="AI415" s="81"/>
      <c r="AJ415" s="81"/>
      <c r="AK415" s="76"/>
      <c r="AL415" s="76"/>
      <c r="AM415" s="81"/>
      <c r="AN415" s="7"/>
      <c r="AO415" s="7"/>
      <c r="AP415" s="7"/>
      <c r="AQ415" s="30">
        <f t="shared" si="119"/>
        <v>2</v>
      </c>
      <c r="AR415" s="61">
        <f t="shared" ref="AR415:AR417" si="126">34*1</f>
        <v>34</v>
      </c>
      <c r="AS415" s="8">
        <f t="shared" si="120"/>
        <v>5.8823529411764705E-2</v>
      </c>
    </row>
    <row r="416" spans="1:45">
      <c r="A416" s="82"/>
      <c r="B416" s="83" t="s">
        <v>99</v>
      </c>
      <c r="C416" s="67" t="s">
        <v>126</v>
      </c>
      <c r="D416" s="37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81"/>
      <c r="AJ416" s="81"/>
      <c r="AK416" s="76"/>
      <c r="AL416" s="76"/>
      <c r="AM416" s="81"/>
      <c r="AN416" s="7"/>
      <c r="AO416" s="7"/>
      <c r="AP416" s="7"/>
      <c r="AQ416" s="30">
        <f t="shared" si="119"/>
        <v>0</v>
      </c>
      <c r="AR416" s="61">
        <f t="shared" si="126"/>
        <v>34</v>
      </c>
      <c r="AS416" s="8">
        <f t="shared" si="120"/>
        <v>0</v>
      </c>
    </row>
    <row r="417" spans="1:45">
      <c r="A417" s="82"/>
      <c r="B417" s="83"/>
      <c r="C417" s="67" t="s">
        <v>127</v>
      </c>
      <c r="D417" s="37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81"/>
      <c r="AJ417" s="81"/>
      <c r="AK417" s="76"/>
      <c r="AL417" s="76"/>
      <c r="AM417" s="81"/>
      <c r="AN417" s="7"/>
      <c r="AO417" s="7"/>
      <c r="AP417" s="7"/>
      <c r="AQ417" s="30">
        <f t="shared" si="119"/>
        <v>0</v>
      </c>
      <c r="AR417" s="61">
        <f t="shared" si="126"/>
        <v>34</v>
      </c>
      <c r="AS417" s="8">
        <f t="shared" si="120"/>
        <v>0</v>
      </c>
    </row>
    <row r="418" spans="1:45">
      <c r="A418" s="82"/>
      <c r="B418" s="84" t="s">
        <v>97</v>
      </c>
      <c r="C418" s="67" t="s">
        <v>126</v>
      </c>
      <c r="D418" s="37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81"/>
      <c r="AJ418" s="81"/>
      <c r="AK418" s="76"/>
      <c r="AL418" s="76"/>
      <c r="AM418" s="81"/>
      <c r="AN418" s="7"/>
      <c r="AO418" s="7"/>
      <c r="AP418" s="7"/>
      <c r="AQ418" s="30">
        <f t="shared" si="119"/>
        <v>0</v>
      </c>
      <c r="AR418" s="61">
        <f>34*2</f>
        <v>68</v>
      </c>
      <c r="AS418" s="8">
        <f t="shared" si="120"/>
        <v>0</v>
      </c>
    </row>
    <row r="419" spans="1:45">
      <c r="A419" s="82"/>
      <c r="B419" s="85"/>
      <c r="C419" s="67" t="s">
        <v>127</v>
      </c>
      <c r="D419" s="37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  <c r="AA419" s="76"/>
      <c r="AB419" s="76"/>
      <c r="AC419" s="76"/>
      <c r="AD419" s="76"/>
      <c r="AE419" s="76"/>
      <c r="AF419" s="76"/>
      <c r="AG419" s="76"/>
      <c r="AH419" s="76"/>
      <c r="AI419" s="81"/>
      <c r="AJ419" s="81"/>
      <c r="AK419" s="76"/>
      <c r="AL419" s="76"/>
      <c r="AM419" s="81"/>
      <c r="AN419" s="7"/>
      <c r="AO419" s="7"/>
      <c r="AP419" s="7"/>
      <c r="AQ419" s="30">
        <f t="shared" si="119"/>
        <v>0</v>
      </c>
      <c r="AR419" s="61">
        <f t="shared" ref="AR419" si="127">34*2</f>
        <v>68</v>
      </c>
      <c r="AS419" s="8">
        <f t="shared" si="120"/>
        <v>0</v>
      </c>
    </row>
    <row r="420" spans="1:45">
      <c r="A420" s="82"/>
      <c r="B420" s="84" t="s">
        <v>124</v>
      </c>
      <c r="C420" s="67" t="s">
        <v>126</v>
      </c>
      <c r="D420" s="37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  <c r="AA420" s="76"/>
      <c r="AB420" s="76"/>
      <c r="AC420" s="76"/>
      <c r="AD420" s="76"/>
      <c r="AE420" s="76"/>
      <c r="AF420" s="76"/>
      <c r="AG420" s="76"/>
      <c r="AH420" s="76"/>
      <c r="AI420" s="81"/>
      <c r="AJ420" s="81"/>
      <c r="AK420" s="76"/>
      <c r="AL420" s="76"/>
      <c r="AM420" s="81"/>
      <c r="AN420" s="7"/>
      <c r="AO420" s="7"/>
      <c r="AP420" s="7"/>
      <c r="AQ420" s="30">
        <f t="shared" si="119"/>
        <v>0</v>
      </c>
      <c r="AR420" s="61">
        <f>34*4</f>
        <v>136</v>
      </c>
      <c r="AS420" s="8">
        <f t="shared" si="120"/>
        <v>0</v>
      </c>
    </row>
    <row r="421" spans="1:45">
      <c r="A421" s="82"/>
      <c r="B421" s="85"/>
      <c r="C421" s="67" t="s">
        <v>127</v>
      </c>
      <c r="D421" s="37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7"/>
      <c r="AJ421" s="7"/>
      <c r="AK421" s="4"/>
      <c r="AL421" s="4"/>
      <c r="AM421" s="7"/>
      <c r="AN421" s="7"/>
      <c r="AO421" s="7"/>
      <c r="AP421" s="7"/>
      <c r="AQ421" s="30">
        <f t="shared" si="119"/>
        <v>0</v>
      </c>
      <c r="AR421" s="61">
        <f t="shared" ref="AR421" si="128">34*4</f>
        <v>136</v>
      </c>
      <c r="AS421" s="8">
        <f t="shared" si="120"/>
        <v>0</v>
      </c>
    </row>
    <row r="422" spans="1:45">
      <c r="A422" s="82"/>
      <c r="B422" s="84" t="s">
        <v>98</v>
      </c>
      <c r="C422" s="67" t="s">
        <v>126</v>
      </c>
      <c r="D422" s="37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7"/>
      <c r="AJ422" s="7"/>
      <c r="AK422" s="4"/>
      <c r="AL422" s="4"/>
      <c r="AM422" s="7"/>
      <c r="AN422" s="7"/>
      <c r="AO422" s="7"/>
      <c r="AP422" s="7"/>
      <c r="AQ422" s="30">
        <f t="shared" si="119"/>
        <v>0</v>
      </c>
      <c r="AR422" s="61">
        <f>34*1</f>
        <v>34</v>
      </c>
      <c r="AS422" s="8">
        <f t="shared" si="120"/>
        <v>0</v>
      </c>
    </row>
    <row r="423" spans="1:45">
      <c r="A423" s="82"/>
      <c r="B423" s="85"/>
      <c r="C423" s="67" t="s">
        <v>127</v>
      </c>
      <c r="D423" s="37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7"/>
      <c r="AJ423" s="7"/>
      <c r="AK423" s="4"/>
      <c r="AL423" s="4"/>
      <c r="AM423" s="7"/>
      <c r="AN423" s="7"/>
      <c r="AO423" s="7"/>
      <c r="AP423" s="7"/>
      <c r="AQ423" s="30">
        <f t="shared" si="119"/>
        <v>0</v>
      </c>
      <c r="AR423" s="61">
        <f t="shared" ref="AR423:AR425" si="129">34*1</f>
        <v>34</v>
      </c>
      <c r="AS423" s="8">
        <f t="shared" si="120"/>
        <v>0</v>
      </c>
    </row>
    <row r="424" spans="1:45">
      <c r="A424" s="82"/>
      <c r="B424" s="83" t="s">
        <v>119</v>
      </c>
      <c r="C424" s="67" t="s">
        <v>126</v>
      </c>
      <c r="D424" s="37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7"/>
      <c r="AJ424" s="7"/>
      <c r="AK424" s="4"/>
      <c r="AL424" s="4"/>
      <c r="AM424" s="7"/>
      <c r="AN424" s="7"/>
      <c r="AO424" s="7"/>
      <c r="AP424" s="7"/>
      <c r="AQ424" s="30">
        <f t="shared" si="119"/>
        <v>0</v>
      </c>
      <c r="AR424" s="61">
        <f t="shared" si="129"/>
        <v>34</v>
      </c>
      <c r="AS424" s="8">
        <f t="shared" si="120"/>
        <v>0</v>
      </c>
    </row>
    <row r="425" spans="1:45">
      <c r="A425" s="82"/>
      <c r="B425" s="83"/>
      <c r="C425" s="67" t="s">
        <v>127</v>
      </c>
      <c r="D425" s="37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7"/>
      <c r="AJ425" s="7"/>
      <c r="AK425" s="4"/>
      <c r="AL425" s="4"/>
      <c r="AM425" s="7"/>
      <c r="AN425" s="7"/>
      <c r="AO425" s="7"/>
      <c r="AP425" s="7"/>
      <c r="AQ425" s="30">
        <f t="shared" si="119"/>
        <v>0</v>
      </c>
      <c r="AR425" s="61">
        <f t="shared" si="129"/>
        <v>34</v>
      </c>
      <c r="AS425" s="8">
        <f t="shared" si="120"/>
        <v>0</v>
      </c>
    </row>
    <row r="426" spans="1:45">
      <c r="A426" s="82"/>
      <c r="B426" s="83" t="s">
        <v>77</v>
      </c>
      <c r="C426" s="67" t="s">
        <v>126</v>
      </c>
      <c r="D426" s="37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7"/>
      <c r="AJ426" s="7"/>
      <c r="AK426" s="4"/>
      <c r="AL426" s="4"/>
      <c r="AM426" s="7"/>
      <c r="AN426" s="7"/>
      <c r="AO426" s="7"/>
      <c r="AP426" s="7"/>
      <c r="AQ426" s="30">
        <f t="shared" si="119"/>
        <v>0</v>
      </c>
      <c r="AR426" s="61">
        <f>34*2</f>
        <v>68</v>
      </c>
      <c r="AS426" s="8">
        <f t="shared" si="120"/>
        <v>0</v>
      </c>
    </row>
    <row r="427" spans="1:45">
      <c r="A427" s="82"/>
      <c r="B427" s="83"/>
      <c r="C427" s="67" t="s">
        <v>127</v>
      </c>
      <c r="D427" s="3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7"/>
      <c r="AJ427" s="7"/>
      <c r="AK427" s="4"/>
      <c r="AL427" s="4"/>
      <c r="AM427" s="7"/>
      <c r="AN427" s="7"/>
      <c r="AO427" s="7"/>
      <c r="AP427" s="7"/>
      <c r="AQ427" s="30">
        <f t="shared" si="119"/>
        <v>0</v>
      </c>
      <c r="AR427" s="61">
        <f t="shared" ref="AR427" si="130">34*2</f>
        <v>68</v>
      </c>
      <c r="AS427" s="8">
        <f t="shared" si="120"/>
        <v>0</v>
      </c>
    </row>
    <row r="428" spans="1:45" ht="14.25" customHeight="1">
      <c r="A428" s="82"/>
      <c r="B428" s="84" t="s">
        <v>129</v>
      </c>
      <c r="C428" s="67" t="s">
        <v>126</v>
      </c>
      <c r="D428" s="37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7"/>
      <c r="AJ428" s="7"/>
      <c r="AK428" s="4"/>
      <c r="AL428" s="4"/>
      <c r="AM428" s="7"/>
      <c r="AN428" s="7"/>
      <c r="AO428" s="7"/>
      <c r="AP428" s="7"/>
      <c r="AQ428" s="30">
        <f t="shared" si="119"/>
        <v>0</v>
      </c>
      <c r="AR428" s="61">
        <f>34*1</f>
        <v>34</v>
      </c>
      <c r="AS428" s="8">
        <f t="shared" si="120"/>
        <v>0</v>
      </c>
    </row>
    <row r="429" spans="1:45">
      <c r="A429" s="82"/>
      <c r="B429" s="85"/>
      <c r="C429" s="67" t="s">
        <v>127</v>
      </c>
      <c r="D429" s="37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7"/>
      <c r="AJ429" s="7"/>
      <c r="AK429" s="4"/>
      <c r="AL429" s="4"/>
      <c r="AM429" s="7"/>
      <c r="AN429" s="7"/>
      <c r="AO429" s="7"/>
      <c r="AP429" s="7"/>
      <c r="AQ429" s="30">
        <f t="shared" si="119"/>
        <v>0</v>
      </c>
      <c r="AR429" s="61">
        <f t="shared" ref="AR429" si="131">34*1</f>
        <v>34</v>
      </c>
      <c r="AS429" s="8">
        <f t="shared" si="120"/>
        <v>0</v>
      </c>
    </row>
    <row r="430" spans="1:45" ht="23.25" customHeight="1">
      <c r="A430" s="48"/>
      <c r="B430" s="49"/>
      <c r="C430" s="49"/>
      <c r="D430" s="49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  <c r="AD430" s="47"/>
      <c r="AE430" s="47"/>
      <c r="AF430" s="47"/>
      <c r="AG430" s="47"/>
      <c r="AH430" s="47"/>
      <c r="AI430" s="47"/>
      <c r="AJ430" s="47"/>
      <c r="AK430" s="47"/>
      <c r="AL430" s="47"/>
      <c r="AM430" s="48"/>
      <c r="AN430" s="48"/>
      <c r="AO430" s="48"/>
      <c r="AP430" s="48"/>
      <c r="AQ430" s="48"/>
      <c r="AR430" s="48"/>
      <c r="AS430" s="48"/>
    </row>
    <row r="431" spans="1:45" ht="124.5" customHeight="1">
      <c r="A431" s="93" t="s">
        <v>130</v>
      </c>
      <c r="B431" s="94"/>
      <c r="C431" s="94"/>
      <c r="D431" s="95"/>
      <c r="E431" s="132" t="s">
        <v>140</v>
      </c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  <c r="V431" s="132"/>
      <c r="W431" s="132"/>
      <c r="X431" s="132"/>
      <c r="Y431" s="132"/>
      <c r="Z431" s="132"/>
      <c r="AA431" s="132"/>
      <c r="AB431" s="132"/>
      <c r="AC431" s="132"/>
      <c r="AD431" s="132"/>
      <c r="AE431" s="132"/>
      <c r="AF431" s="132"/>
      <c r="AG431" s="132"/>
      <c r="AH431" s="132"/>
      <c r="AI431" s="132"/>
      <c r="AJ431" s="132"/>
      <c r="AK431" s="132"/>
      <c r="AL431" s="132"/>
      <c r="AM431" s="132"/>
      <c r="AN431" s="132"/>
      <c r="AO431" s="132"/>
      <c r="AP431" s="132"/>
      <c r="AQ431" s="136" t="s">
        <v>49</v>
      </c>
      <c r="AR431" s="136" t="s">
        <v>50</v>
      </c>
      <c r="AS431" s="137" t="s">
        <v>51</v>
      </c>
    </row>
    <row r="432" spans="1:45" ht="12" customHeight="1">
      <c r="A432" s="87" t="s">
        <v>52</v>
      </c>
      <c r="B432" s="88"/>
      <c r="C432" s="89"/>
      <c r="D432" s="20" t="s">
        <v>54</v>
      </c>
      <c r="E432" s="83" t="s">
        <v>55</v>
      </c>
      <c r="F432" s="83"/>
      <c r="G432" s="83"/>
      <c r="H432" s="83"/>
      <c r="I432" s="83" t="s">
        <v>56</v>
      </c>
      <c r="J432" s="83"/>
      <c r="K432" s="83"/>
      <c r="L432" s="83"/>
      <c r="M432" s="83" t="s">
        <v>57</v>
      </c>
      <c r="N432" s="83"/>
      <c r="O432" s="83"/>
      <c r="P432" s="83"/>
      <c r="Q432" s="83" t="s">
        <v>58</v>
      </c>
      <c r="R432" s="83"/>
      <c r="S432" s="83"/>
      <c r="T432" s="83"/>
      <c r="U432" s="83" t="s">
        <v>59</v>
      </c>
      <c r="V432" s="83"/>
      <c r="W432" s="83"/>
      <c r="X432" s="83" t="s">
        <v>60</v>
      </c>
      <c r="Y432" s="83"/>
      <c r="Z432" s="83"/>
      <c r="AA432" s="83"/>
      <c r="AB432" s="83" t="s">
        <v>61</v>
      </c>
      <c r="AC432" s="83"/>
      <c r="AD432" s="83"/>
      <c r="AE432" s="83" t="s">
        <v>62</v>
      </c>
      <c r="AF432" s="83"/>
      <c r="AG432" s="83"/>
      <c r="AH432" s="83"/>
      <c r="AI432" s="83"/>
      <c r="AJ432" s="83" t="s">
        <v>63</v>
      </c>
      <c r="AK432" s="83"/>
      <c r="AL432" s="83"/>
      <c r="AM432" s="83" t="s">
        <v>64</v>
      </c>
      <c r="AN432" s="83"/>
      <c r="AO432" s="83"/>
      <c r="AP432" s="83"/>
      <c r="AQ432" s="136"/>
      <c r="AR432" s="136"/>
      <c r="AS432" s="137"/>
    </row>
    <row r="433" spans="1:45" ht="13.5" customHeight="1">
      <c r="A433" s="90"/>
      <c r="B433" s="91"/>
      <c r="C433" s="92"/>
      <c r="D433" s="20" t="s">
        <v>65</v>
      </c>
      <c r="E433" s="5">
        <v>1</v>
      </c>
      <c r="F433" s="5">
        <v>2</v>
      </c>
      <c r="G433" s="5">
        <v>3</v>
      </c>
      <c r="H433" s="5">
        <v>4</v>
      </c>
      <c r="I433" s="5">
        <v>5</v>
      </c>
      <c r="J433" s="5">
        <v>6</v>
      </c>
      <c r="K433" s="5">
        <v>7</v>
      </c>
      <c r="L433" s="5">
        <v>8</v>
      </c>
      <c r="M433" s="5">
        <v>9</v>
      </c>
      <c r="N433" s="5">
        <v>10</v>
      </c>
      <c r="O433" s="5">
        <v>11</v>
      </c>
      <c r="P433" s="5">
        <v>12</v>
      </c>
      <c r="Q433" s="5">
        <v>13</v>
      </c>
      <c r="R433" s="5">
        <v>14</v>
      </c>
      <c r="S433" s="5">
        <v>15</v>
      </c>
      <c r="T433" s="5">
        <v>16</v>
      </c>
      <c r="U433" s="5">
        <v>17</v>
      </c>
      <c r="V433" s="5">
        <v>18</v>
      </c>
      <c r="W433" s="5">
        <v>19</v>
      </c>
      <c r="X433" s="5">
        <v>20</v>
      </c>
      <c r="Y433" s="5">
        <v>21</v>
      </c>
      <c r="Z433" s="5">
        <v>22</v>
      </c>
      <c r="AA433" s="5">
        <v>23</v>
      </c>
      <c r="AB433" s="5">
        <v>24</v>
      </c>
      <c r="AC433" s="5">
        <v>25</v>
      </c>
      <c r="AD433" s="5">
        <v>26</v>
      </c>
      <c r="AE433" s="5">
        <v>27</v>
      </c>
      <c r="AF433" s="5">
        <v>28</v>
      </c>
      <c r="AG433" s="5">
        <v>29</v>
      </c>
      <c r="AH433" s="5">
        <v>30</v>
      </c>
      <c r="AI433" s="5">
        <v>31</v>
      </c>
      <c r="AJ433" s="5">
        <v>32</v>
      </c>
      <c r="AK433" s="5">
        <v>33</v>
      </c>
      <c r="AL433" s="5">
        <v>34</v>
      </c>
      <c r="AM433" s="5">
        <v>35</v>
      </c>
      <c r="AN433" s="5">
        <v>36</v>
      </c>
      <c r="AO433" s="5">
        <v>37</v>
      </c>
      <c r="AP433" s="5">
        <v>38</v>
      </c>
      <c r="AQ433" s="136"/>
      <c r="AR433" s="136"/>
      <c r="AS433" s="137"/>
    </row>
    <row r="434" spans="1:45">
      <c r="A434" s="82" t="s">
        <v>79</v>
      </c>
      <c r="B434" s="84" t="s">
        <v>67</v>
      </c>
      <c r="C434" s="67" t="s">
        <v>131</v>
      </c>
      <c r="D434" s="37"/>
      <c r="E434" s="76"/>
      <c r="F434" s="76"/>
      <c r="G434" s="162" t="s">
        <v>147</v>
      </c>
      <c r="H434" s="76"/>
      <c r="I434" s="76"/>
      <c r="J434" s="76"/>
      <c r="K434" s="76"/>
      <c r="L434" s="76"/>
      <c r="M434" s="76"/>
      <c r="N434" s="76"/>
      <c r="O434" s="76"/>
      <c r="P434" s="162" t="s">
        <v>145</v>
      </c>
      <c r="Q434" s="76"/>
      <c r="R434" s="76"/>
      <c r="S434" s="76"/>
      <c r="T434" s="76"/>
      <c r="U434" s="76"/>
      <c r="V434" s="76"/>
      <c r="W434" s="76"/>
      <c r="X434" s="76"/>
      <c r="Y434" s="76"/>
      <c r="Z434" s="76"/>
      <c r="AA434" s="76"/>
      <c r="AB434" s="76"/>
      <c r="AC434" s="76"/>
      <c r="AD434" s="76"/>
      <c r="AE434" s="76"/>
      <c r="AF434" s="76"/>
      <c r="AG434" s="76"/>
      <c r="AH434" s="76"/>
      <c r="AI434" s="76"/>
      <c r="AJ434" s="76"/>
      <c r="AK434" s="76"/>
      <c r="AL434" s="76"/>
      <c r="AM434" s="81"/>
      <c r="AN434" s="81"/>
      <c r="AO434" s="7"/>
      <c r="AP434" s="7"/>
      <c r="AQ434" s="30">
        <f t="shared" ref="AQ434:AQ463" si="132">COUNTA(E434:AP434)</f>
        <v>2</v>
      </c>
      <c r="AR434" s="61">
        <f>34*2</f>
        <v>68</v>
      </c>
      <c r="AS434" s="8">
        <f t="shared" ref="AS434:AS463" si="133">AQ434/AR434</f>
        <v>2.9411764705882353E-2</v>
      </c>
    </row>
    <row r="435" spans="1:45">
      <c r="A435" s="82"/>
      <c r="B435" s="85"/>
      <c r="C435" s="67" t="s">
        <v>132</v>
      </c>
      <c r="D435" s="37"/>
      <c r="E435" s="76"/>
      <c r="F435" s="76"/>
      <c r="G435" s="162" t="s">
        <v>147</v>
      </c>
      <c r="H435" s="76"/>
      <c r="I435" s="76"/>
      <c r="J435" s="76"/>
      <c r="K435" s="76"/>
      <c r="L435" s="76"/>
      <c r="M435" s="76"/>
      <c r="N435" s="76"/>
      <c r="O435" s="76"/>
      <c r="P435" s="162" t="s">
        <v>145</v>
      </c>
      <c r="Q435" s="76"/>
      <c r="R435" s="76"/>
      <c r="S435" s="76"/>
      <c r="T435" s="76"/>
      <c r="U435" s="76"/>
      <c r="V435" s="76"/>
      <c r="W435" s="76"/>
      <c r="X435" s="76"/>
      <c r="Y435" s="76"/>
      <c r="Z435" s="76"/>
      <c r="AA435" s="76"/>
      <c r="AB435" s="76"/>
      <c r="AC435" s="76"/>
      <c r="AD435" s="76"/>
      <c r="AE435" s="76"/>
      <c r="AF435" s="76"/>
      <c r="AG435" s="76"/>
      <c r="AH435" s="76"/>
      <c r="AI435" s="76"/>
      <c r="AJ435" s="76"/>
      <c r="AK435" s="76"/>
      <c r="AL435" s="76"/>
      <c r="AM435" s="81"/>
      <c r="AN435" s="81"/>
      <c r="AO435" s="7"/>
      <c r="AP435" s="7"/>
      <c r="AQ435" s="30">
        <f t="shared" si="132"/>
        <v>2</v>
      </c>
      <c r="AR435" s="61">
        <f t="shared" ref="AR435" si="134">34*2</f>
        <v>68</v>
      </c>
      <c r="AS435" s="8">
        <f t="shared" si="133"/>
        <v>2.9411764705882353E-2</v>
      </c>
    </row>
    <row r="436" spans="1:45">
      <c r="A436" s="82"/>
      <c r="B436" s="84" t="s">
        <v>96</v>
      </c>
      <c r="C436" s="67" t="s">
        <v>131</v>
      </c>
      <c r="D436" s="37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162" t="s">
        <v>145</v>
      </c>
      <c r="T436" s="76"/>
      <c r="U436" s="76"/>
      <c r="V436" s="76"/>
      <c r="W436" s="76"/>
      <c r="X436" s="76"/>
      <c r="Y436" s="76"/>
      <c r="Z436" s="76"/>
      <c r="AA436" s="76"/>
      <c r="AB436" s="76"/>
      <c r="AC436" s="76"/>
      <c r="AD436" s="76"/>
      <c r="AE436" s="76"/>
      <c r="AF436" s="76"/>
      <c r="AG436" s="76"/>
      <c r="AH436" s="76"/>
      <c r="AI436" s="76"/>
      <c r="AJ436" s="76"/>
      <c r="AK436" s="76"/>
      <c r="AL436" s="76"/>
      <c r="AM436" s="81"/>
      <c r="AN436" s="81"/>
      <c r="AO436" s="7"/>
      <c r="AP436" s="7"/>
      <c r="AQ436" s="30">
        <f t="shared" si="132"/>
        <v>1</v>
      </c>
      <c r="AR436" s="61">
        <f>34*3</f>
        <v>102</v>
      </c>
      <c r="AS436" s="8">
        <f t="shared" si="133"/>
        <v>9.8039215686274508E-3</v>
      </c>
    </row>
    <row r="437" spans="1:45">
      <c r="A437" s="82"/>
      <c r="B437" s="85"/>
      <c r="C437" s="67" t="s">
        <v>132</v>
      </c>
      <c r="D437" s="41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162" t="s">
        <v>145</v>
      </c>
      <c r="T437" s="76"/>
      <c r="U437" s="76"/>
      <c r="V437" s="76"/>
      <c r="W437" s="76"/>
      <c r="X437" s="76"/>
      <c r="Y437" s="76"/>
      <c r="Z437" s="76"/>
      <c r="AA437" s="76"/>
      <c r="AB437" s="76"/>
      <c r="AC437" s="76"/>
      <c r="AD437" s="76"/>
      <c r="AE437" s="76"/>
      <c r="AF437" s="76"/>
      <c r="AG437" s="76"/>
      <c r="AH437" s="76"/>
      <c r="AI437" s="76"/>
      <c r="AJ437" s="76"/>
      <c r="AK437" s="76"/>
      <c r="AL437" s="76"/>
      <c r="AM437" s="81"/>
      <c r="AN437" s="81"/>
      <c r="AO437" s="7"/>
      <c r="AP437" s="7"/>
      <c r="AQ437" s="30">
        <f t="shared" si="132"/>
        <v>1</v>
      </c>
      <c r="AR437" s="61">
        <f t="shared" ref="AR437:AR439" si="135">34*3</f>
        <v>102</v>
      </c>
      <c r="AS437" s="8">
        <f t="shared" si="133"/>
        <v>9.8039215686274508E-3</v>
      </c>
    </row>
    <row r="438" spans="1:45">
      <c r="A438" s="82"/>
      <c r="B438" s="84" t="s">
        <v>144</v>
      </c>
      <c r="C438" s="67" t="s">
        <v>131</v>
      </c>
      <c r="D438" s="41"/>
      <c r="E438" s="76"/>
      <c r="F438" s="76"/>
      <c r="G438" s="76"/>
      <c r="H438" s="76"/>
      <c r="I438" s="76"/>
      <c r="J438" s="166" t="s">
        <v>145</v>
      </c>
      <c r="K438" s="76"/>
      <c r="L438" s="76"/>
      <c r="M438" s="76"/>
      <c r="N438" s="76"/>
      <c r="O438" s="162" t="s">
        <v>145</v>
      </c>
      <c r="P438" s="76"/>
      <c r="Q438" s="76"/>
      <c r="R438" s="162" t="s">
        <v>145</v>
      </c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81"/>
      <c r="AN438" s="81"/>
      <c r="AO438" s="7"/>
      <c r="AP438" s="7"/>
      <c r="AQ438" s="30">
        <f t="shared" si="132"/>
        <v>3</v>
      </c>
      <c r="AR438" s="61">
        <f t="shared" si="135"/>
        <v>102</v>
      </c>
      <c r="AS438" s="8">
        <f t="shared" si="133"/>
        <v>2.9411764705882353E-2</v>
      </c>
    </row>
    <row r="439" spans="1:45">
      <c r="A439" s="82"/>
      <c r="B439" s="85"/>
      <c r="C439" s="67" t="s">
        <v>132</v>
      </c>
      <c r="D439" s="37"/>
      <c r="E439" s="76"/>
      <c r="F439" s="76"/>
      <c r="G439" s="76"/>
      <c r="H439" s="76"/>
      <c r="I439" s="76"/>
      <c r="J439" s="166" t="s">
        <v>145</v>
      </c>
      <c r="K439" s="76"/>
      <c r="L439" s="76"/>
      <c r="M439" s="76"/>
      <c r="N439" s="76"/>
      <c r="O439" s="162" t="s">
        <v>145</v>
      </c>
      <c r="P439" s="76"/>
      <c r="Q439" s="76"/>
      <c r="R439" s="162" t="s">
        <v>145</v>
      </c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81"/>
      <c r="AN439" s="81"/>
      <c r="AO439" s="7"/>
      <c r="AP439" s="7"/>
      <c r="AQ439" s="30">
        <f t="shared" si="132"/>
        <v>3</v>
      </c>
      <c r="AR439" s="61">
        <f t="shared" si="135"/>
        <v>102</v>
      </c>
      <c r="AS439" s="8">
        <f t="shared" si="133"/>
        <v>2.9411764705882353E-2</v>
      </c>
    </row>
    <row r="440" spans="1:45">
      <c r="A440" s="82"/>
      <c r="B440" s="84" t="s">
        <v>128</v>
      </c>
      <c r="C440" s="67" t="s">
        <v>131</v>
      </c>
      <c r="D440" s="37"/>
      <c r="E440" s="76"/>
      <c r="F440" s="76"/>
      <c r="G440" s="76"/>
      <c r="H440" s="78"/>
      <c r="I440" s="71"/>
      <c r="J440" s="162" t="s">
        <v>145</v>
      </c>
      <c r="K440" s="76"/>
      <c r="L440" s="76"/>
      <c r="M440" s="76"/>
      <c r="N440" s="76"/>
      <c r="O440" s="76"/>
      <c r="P440" s="76"/>
      <c r="Q440" s="162" t="s">
        <v>145</v>
      </c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81"/>
      <c r="AN440" s="81"/>
      <c r="AO440" s="7"/>
      <c r="AP440" s="7"/>
      <c r="AQ440" s="30">
        <f t="shared" si="132"/>
        <v>2</v>
      </c>
      <c r="AR440" s="61">
        <f>34*4</f>
        <v>136</v>
      </c>
      <c r="AS440" s="8">
        <f t="shared" si="133"/>
        <v>1.4705882352941176E-2</v>
      </c>
    </row>
    <row r="441" spans="1:45">
      <c r="A441" s="82"/>
      <c r="B441" s="85"/>
      <c r="C441" s="67" t="s">
        <v>132</v>
      </c>
      <c r="D441" s="60"/>
      <c r="E441" s="76"/>
      <c r="F441" s="76"/>
      <c r="G441" s="76"/>
      <c r="H441" s="71"/>
      <c r="I441" s="76"/>
      <c r="J441" s="162" t="s">
        <v>145</v>
      </c>
      <c r="K441" s="76"/>
      <c r="L441" s="76"/>
      <c r="M441" s="76"/>
      <c r="N441" s="76"/>
      <c r="O441" s="76"/>
      <c r="P441" s="76"/>
      <c r="Q441" s="162" t="s">
        <v>145</v>
      </c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81"/>
      <c r="AN441" s="81"/>
      <c r="AO441" s="7"/>
      <c r="AP441" s="7"/>
      <c r="AQ441" s="30">
        <f t="shared" si="132"/>
        <v>2</v>
      </c>
      <c r="AR441" s="61">
        <f t="shared" ref="AR441" si="136">34*4</f>
        <v>136</v>
      </c>
      <c r="AS441" s="8">
        <f t="shared" si="133"/>
        <v>1.4705882352941176E-2</v>
      </c>
    </row>
    <row r="442" spans="1:45">
      <c r="A442" s="82"/>
      <c r="B442" s="84" t="s">
        <v>110</v>
      </c>
      <c r="C442" s="67" t="s">
        <v>131</v>
      </c>
      <c r="D442" s="37"/>
      <c r="E442" s="76"/>
      <c r="F442" s="76"/>
      <c r="G442" s="76"/>
      <c r="H442" s="76"/>
      <c r="I442" s="162" t="s">
        <v>145</v>
      </c>
      <c r="J442" s="76"/>
      <c r="K442" s="76"/>
      <c r="L442" s="76"/>
      <c r="M442" s="76"/>
      <c r="N442" s="76"/>
      <c r="O442" s="162" t="s">
        <v>145</v>
      </c>
      <c r="P442" s="76"/>
      <c r="Q442" s="76"/>
      <c r="R442" s="76"/>
      <c r="S442" s="76"/>
      <c r="T442" s="162" t="s">
        <v>145</v>
      </c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81"/>
      <c r="AJ442" s="81"/>
      <c r="AK442" s="76"/>
      <c r="AL442" s="76"/>
      <c r="AM442" s="81"/>
      <c r="AN442" s="81"/>
      <c r="AO442" s="7"/>
      <c r="AP442" s="7"/>
      <c r="AQ442" s="30">
        <f t="shared" si="132"/>
        <v>3</v>
      </c>
      <c r="AR442" s="61">
        <f>34*3</f>
        <v>102</v>
      </c>
      <c r="AS442" s="8">
        <f t="shared" si="133"/>
        <v>2.9411764705882353E-2</v>
      </c>
    </row>
    <row r="443" spans="1:45">
      <c r="A443" s="82"/>
      <c r="B443" s="85"/>
      <c r="C443" s="67" t="s">
        <v>132</v>
      </c>
      <c r="D443" s="37"/>
      <c r="E443" s="76"/>
      <c r="F443" s="76"/>
      <c r="G443" s="76"/>
      <c r="H443" s="76"/>
      <c r="I443" s="162" t="s">
        <v>145</v>
      </c>
      <c r="J443" s="76"/>
      <c r="K443" s="76"/>
      <c r="L443" s="76"/>
      <c r="M443" s="76"/>
      <c r="N443" s="76"/>
      <c r="O443" s="162" t="s">
        <v>145</v>
      </c>
      <c r="P443" s="76"/>
      <c r="Q443" s="76"/>
      <c r="R443" s="76"/>
      <c r="S443" s="76"/>
      <c r="T443" s="162" t="s">
        <v>145</v>
      </c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81"/>
      <c r="AJ443" s="81"/>
      <c r="AK443" s="76"/>
      <c r="AL443" s="76"/>
      <c r="AM443" s="81"/>
      <c r="AN443" s="81"/>
      <c r="AO443" s="7"/>
      <c r="AP443" s="7"/>
      <c r="AQ443" s="30">
        <f t="shared" si="132"/>
        <v>3</v>
      </c>
      <c r="AR443" s="61">
        <f t="shared" ref="AR443" si="137">34*3</f>
        <v>102</v>
      </c>
      <c r="AS443" s="8">
        <f t="shared" si="133"/>
        <v>2.9411764705882353E-2</v>
      </c>
    </row>
    <row r="444" spans="1:45">
      <c r="A444" s="82"/>
      <c r="B444" s="84" t="s">
        <v>111</v>
      </c>
      <c r="C444" s="67" t="s">
        <v>131</v>
      </c>
      <c r="D444" s="37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81"/>
      <c r="AJ444" s="81"/>
      <c r="AK444" s="76"/>
      <c r="AL444" s="76"/>
      <c r="AM444" s="81"/>
      <c r="AN444" s="81"/>
      <c r="AO444" s="7"/>
      <c r="AP444" s="7"/>
      <c r="AQ444" s="30">
        <f t="shared" si="132"/>
        <v>0</v>
      </c>
      <c r="AR444" s="61">
        <f>34*1</f>
        <v>34</v>
      </c>
      <c r="AS444" s="8">
        <f t="shared" si="133"/>
        <v>0</v>
      </c>
    </row>
    <row r="445" spans="1:45">
      <c r="A445" s="82"/>
      <c r="B445" s="85"/>
      <c r="C445" s="67" t="s">
        <v>132</v>
      </c>
      <c r="D445" s="37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81"/>
      <c r="AJ445" s="81"/>
      <c r="AK445" s="76"/>
      <c r="AL445" s="76"/>
      <c r="AM445" s="81"/>
      <c r="AN445" s="81"/>
      <c r="AO445" s="7"/>
      <c r="AP445" s="7"/>
      <c r="AQ445" s="30">
        <f t="shared" si="132"/>
        <v>0</v>
      </c>
      <c r="AR445" s="61">
        <f t="shared" ref="AR445:AR447" si="138">34*1</f>
        <v>34</v>
      </c>
      <c r="AS445" s="8">
        <f t="shared" si="133"/>
        <v>0</v>
      </c>
    </row>
    <row r="446" spans="1:45">
      <c r="A446" s="82"/>
      <c r="B446" s="84" t="s">
        <v>112</v>
      </c>
      <c r="C446" s="67" t="s">
        <v>131</v>
      </c>
      <c r="D446" s="37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81"/>
      <c r="AJ446" s="81"/>
      <c r="AK446" s="76"/>
      <c r="AL446" s="76"/>
      <c r="AM446" s="81"/>
      <c r="AN446" s="81"/>
      <c r="AO446" s="7"/>
      <c r="AP446" s="7"/>
      <c r="AQ446" s="30">
        <f t="shared" si="132"/>
        <v>0</v>
      </c>
      <c r="AR446" s="61">
        <f t="shared" si="138"/>
        <v>34</v>
      </c>
      <c r="AS446" s="8">
        <f t="shared" si="133"/>
        <v>0</v>
      </c>
    </row>
    <row r="447" spans="1:45">
      <c r="A447" s="82"/>
      <c r="B447" s="85"/>
      <c r="C447" s="67" t="s">
        <v>132</v>
      </c>
      <c r="D447" s="37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162" t="s">
        <v>145</v>
      </c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81"/>
      <c r="AJ447" s="81"/>
      <c r="AK447" s="76"/>
      <c r="AL447" s="76"/>
      <c r="AM447" s="81"/>
      <c r="AN447" s="81"/>
      <c r="AO447" s="7"/>
      <c r="AP447" s="7"/>
      <c r="AQ447" s="30">
        <f t="shared" si="132"/>
        <v>1</v>
      </c>
      <c r="AR447" s="61">
        <f t="shared" si="138"/>
        <v>34</v>
      </c>
      <c r="AS447" s="8">
        <f t="shared" si="133"/>
        <v>2.9411764705882353E-2</v>
      </c>
    </row>
    <row r="448" spans="1:45">
      <c r="A448" s="82"/>
      <c r="B448" s="84" t="s">
        <v>113</v>
      </c>
      <c r="C448" s="67" t="s">
        <v>131</v>
      </c>
      <c r="D448" s="37"/>
      <c r="E448" s="76"/>
      <c r="F448" s="76"/>
      <c r="G448" s="76"/>
      <c r="H448" s="76"/>
      <c r="I448" s="76"/>
      <c r="J448" s="162" t="s">
        <v>145</v>
      </c>
      <c r="K448" s="76"/>
      <c r="L448" s="76"/>
      <c r="M448" s="76"/>
      <c r="N448" s="76"/>
      <c r="O448" s="76"/>
      <c r="P448" s="76"/>
      <c r="Q448" s="76"/>
      <c r="R448" s="162" t="s">
        <v>145</v>
      </c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81"/>
      <c r="AJ448" s="81"/>
      <c r="AK448" s="76"/>
      <c r="AL448" s="76"/>
      <c r="AM448" s="81"/>
      <c r="AN448" s="81"/>
      <c r="AO448" s="7"/>
      <c r="AP448" s="7"/>
      <c r="AQ448" s="30">
        <f t="shared" si="132"/>
        <v>2</v>
      </c>
      <c r="AR448" s="61">
        <f>34*2</f>
        <v>68</v>
      </c>
      <c r="AS448" s="8">
        <f t="shared" si="133"/>
        <v>2.9411764705882353E-2</v>
      </c>
    </row>
    <row r="449" spans="1:45">
      <c r="A449" s="82"/>
      <c r="B449" s="85"/>
      <c r="C449" s="67" t="s">
        <v>132</v>
      </c>
      <c r="D449" s="37"/>
      <c r="E449" s="76"/>
      <c r="F449" s="76"/>
      <c r="G449" s="76"/>
      <c r="H449" s="76"/>
      <c r="I449" s="76"/>
      <c r="J449" s="162" t="s">
        <v>145</v>
      </c>
      <c r="K449" s="76"/>
      <c r="L449" s="76"/>
      <c r="M449" s="76"/>
      <c r="N449" s="76"/>
      <c r="O449" s="76"/>
      <c r="P449" s="76"/>
      <c r="Q449" s="76"/>
      <c r="R449" s="162" t="s">
        <v>145</v>
      </c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81"/>
      <c r="AJ449" s="81"/>
      <c r="AK449" s="76"/>
      <c r="AL449" s="76"/>
      <c r="AM449" s="81"/>
      <c r="AN449" s="81"/>
      <c r="AO449" s="7"/>
      <c r="AP449" s="7"/>
      <c r="AQ449" s="30">
        <f t="shared" si="132"/>
        <v>2</v>
      </c>
      <c r="AR449" s="61">
        <f t="shared" ref="AR449" si="139">34*2</f>
        <v>68</v>
      </c>
      <c r="AS449" s="8">
        <f t="shared" si="133"/>
        <v>2.9411764705882353E-2</v>
      </c>
    </row>
    <row r="450" spans="1:45">
      <c r="A450" s="82"/>
      <c r="B450" s="83" t="s">
        <v>118</v>
      </c>
      <c r="C450" s="67" t="s">
        <v>131</v>
      </c>
      <c r="D450" s="37"/>
      <c r="E450" s="76"/>
      <c r="F450" s="76"/>
      <c r="G450" s="76"/>
      <c r="H450" s="76"/>
      <c r="I450" s="76"/>
      <c r="J450" s="162"/>
      <c r="K450" s="76"/>
      <c r="L450" s="76"/>
      <c r="M450" s="76"/>
      <c r="N450" s="76"/>
      <c r="O450" s="76"/>
      <c r="P450" s="76"/>
      <c r="Q450" s="162" t="s">
        <v>145</v>
      </c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162" t="s">
        <v>145</v>
      </c>
      <c r="AH450" s="76"/>
      <c r="AI450" s="81"/>
      <c r="AJ450" s="81"/>
      <c r="AK450" s="76"/>
      <c r="AL450" s="76"/>
      <c r="AM450" s="81"/>
      <c r="AN450" s="81"/>
      <c r="AO450" s="7"/>
      <c r="AP450" s="7"/>
      <c r="AQ450" s="30">
        <f t="shared" si="132"/>
        <v>2</v>
      </c>
      <c r="AR450" s="61">
        <f>34*1</f>
        <v>34</v>
      </c>
      <c r="AS450" s="8">
        <f t="shared" si="133"/>
        <v>5.8823529411764705E-2</v>
      </c>
    </row>
    <row r="451" spans="1:45">
      <c r="A451" s="82"/>
      <c r="B451" s="83"/>
      <c r="C451" s="67" t="s">
        <v>132</v>
      </c>
      <c r="D451" s="37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162" t="s">
        <v>145</v>
      </c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162" t="s">
        <v>145</v>
      </c>
      <c r="AH451" s="76"/>
      <c r="AI451" s="81"/>
      <c r="AJ451" s="81"/>
      <c r="AK451" s="76"/>
      <c r="AL451" s="76"/>
      <c r="AM451" s="81"/>
      <c r="AN451" s="81"/>
      <c r="AO451" s="7"/>
      <c r="AP451" s="7"/>
      <c r="AQ451" s="30">
        <f t="shared" si="132"/>
        <v>2</v>
      </c>
      <c r="AR451" s="61">
        <f t="shared" ref="AR451:AR453" si="140">34*1</f>
        <v>34</v>
      </c>
      <c r="AS451" s="8">
        <f t="shared" si="133"/>
        <v>5.8823529411764705E-2</v>
      </c>
    </row>
    <row r="452" spans="1:45">
      <c r="A452" s="82"/>
      <c r="B452" s="83" t="s">
        <v>99</v>
      </c>
      <c r="C452" s="67" t="s">
        <v>131</v>
      </c>
      <c r="D452" s="37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81"/>
      <c r="AJ452" s="81"/>
      <c r="AK452" s="76"/>
      <c r="AL452" s="76"/>
      <c r="AM452" s="81"/>
      <c r="AN452" s="81"/>
      <c r="AO452" s="7"/>
      <c r="AP452" s="7"/>
      <c r="AQ452" s="30">
        <f t="shared" si="132"/>
        <v>0</v>
      </c>
      <c r="AR452" s="61">
        <f t="shared" si="140"/>
        <v>34</v>
      </c>
      <c r="AS452" s="8">
        <f t="shared" si="133"/>
        <v>0</v>
      </c>
    </row>
    <row r="453" spans="1:45">
      <c r="A453" s="82"/>
      <c r="B453" s="83"/>
      <c r="C453" s="67" t="s">
        <v>132</v>
      </c>
      <c r="D453" s="37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81"/>
      <c r="AJ453" s="81"/>
      <c r="AK453" s="76"/>
      <c r="AL453" s="76"/>
      <c r="AM453" s="81"/>
      <c r="AN453" s="81"/>
      <c r="AO453" s="7"/>
      <c r="AP453" s="7"/>
      <c r="AQ453" s="30">
        <f t="shared" si="132"/>
        <v>0</v>
      </c>
      <c r="AR453" s="61">
        <f t="shared" si="140"/>
        <v>34</v>
      </c>
      <c r="AS453" s="8">
        <f t="shared" si="133"/>
        <v>0</v>
      </c>
    </row>
    <row r="454" spans="1:45">
      <c r="A454" s="82"/>
      <c r="B454" s="84" t="s">
        <v>97</v>
      </c>
      <c r="C454" s="67" t="s">
        <v>131</v>
      </c>
      <c r="D454" s="37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81"/>
      <c r="AJ454" s="81"/>
      <c r="AK454" s="76"/>
      <c r="AL454" s="76"/>
      <c r="AM454" s="81"/>
      <c r="AN454" s="81"/>
      <c r="AO454" s="7"/>
      <c r="AP454" s="7"/>
      <c r="AQ454" s="30">
        <f t="shared" si="132"/>
        <v>0</v>
      </c>
      <c r="AR454" s="61">
        <f>34*2</f>
        <v>68</v>
      </c>
      <c r="AS454" s="8">
        <f t="shared" si="133"/>
        <v>0</v>
      </c>
    </row>
    <row r="455" spans="1:45">
      <c r="A455" s="82"/>
      <c r="B455" s="85"/>
      <c r="C455" s="67" t="s">
        <v>132</v>
      </c>
      <c r="D455" s="37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81"/>
      <c r="AJ455" s="81"/>
      <c r="AK455" s="76"/>
      <c r="AL455" s="76"/>
      <c r="AM455" s="81"/>
      <c r="AN455" s="81"/>
      <c r="AO455" s="7"/>
      <c r="AP455" s="7"/>
      <c r="AQ455" s="30">
        <f t="shared" si="132"/>
        <v>0</v>
      </c>
      <c r="AR455" s="61">
        <f t="shared" ref="AR455" si="141">34*2</f>
        <v>68</v>
      </c>
      <c r="AS455" s="8">
        <f t="shared" si="133"/>
        <v>0</v>
      </c>
    </row>
    <row r="456" spans="1:45">
      <c r="A456" s="82"/>
      <c r="B456" s="84" t="s">
        <v>124</v>
      </c>
      <c r="C456" s="67" t="s">
        <v>131</v>
      </c>
      <c r="D456" s="37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7"/>
      <c r="AJ456" s="7"/>
      <c r="AK456" s="4"/>
      <c r="AL456" s="4"/>
      <c r="AM456" s="7"/>
      <c r="AN456" s="7"/>
      <c r="AO456" s="7"/>
      <c r="AP456" s="7"/>
      <c r="AQ456" s="30">
        <f t="shared" si="132"/>
        <v>0</v>
      </c>
      <c r="AR456" s="61">
        <f>34*1.5</f>
        <v>51</v>
      </c>
      <c r="AS456" s="8">
        <f t="shared" si="133"/>
        <v>0</v>
      </c>
    </row>
    <row r="457" spans="1:45">
      <c r="A457" s="82"/>
      <c r="B457" s="85"/>
      <c r="C457" s="67" t="s">
        <v>132</v>
      </c>
      <c r="D457" s="3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7"/>
      <c r="AJ457" s="7"/>
      <c r="AK457" s="4"/>
      <c r="AL457" s="4"/>
      <c r="AM457" s="7"/>
      <c r="AN457" s="7"/>
      <c r="AO457" s="7"/>
      <c r="AP457" s="7"/>
      <c r="AQ457" s="30">
        <f t="shared" si="132"/>
        <v>0</v>
      </c>
      <c r="AR457" s="61">
        <f t="shared" ref="AR457" si="142">34*1.5</f>
        <v>51</v>
      </c>
      <c r="AS457" s="8">
        <f t="shared" si="133"/>
        <v>0</v>
      </c>
    </row>
    <row r="458" spans="1:45">
      <c r="A458" s="82"/>
      <c r="B458" s="84" t="s">
        <v>98</v>
      </c>
      <c r="C458" s="67" t="s">
        <v>131</v>
      </c>
      <c r="D458" s="37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7"/>
      <c r="AJ458" s="7"/>
      <c r="AK458" s="4"/>
      <c r="AL458" s="4"/>
      <c r="AM458" s="7"/>
      <c r="AN458" s="7"/>
      <c r="AO458" s="7"/>
      <c r="AP458" s="7"/>
      <c r="AQ458" s="30">
        <f t="shared" si="132"/>
        <v>0</v>
      </c>
      <c r="AR458" s="61">
        <f>34*1</f>
        <v>34</v>
      </c>
      <c r="AS458" s="8">
        <f t="shared" si="133"/>
        <v>0</v>
      </c>
    </row>
    <row r="459" spans="1:45">
      <c r="A459" s="82"/>
      <c r="B459" s="85"/>
      <c r="C459" s="67" t="s">
        <v>132</v>
      </c>
      <c r="D459" s="37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7"/>
      <c r="AJ459" s="7"/>
      <c r="AK459" s="4"/>
      <c r="AL459" s="4"/>
      <c r="AM459" s="7"/>
      <c r="AN459" s="7"/>
      <c r="AO459" s="7"/>
      <c r="AP459" s="7"/>
      <c r="AQ459" s="30">
        <f t="shared" si="132"/>
        <v>0</v>
      </c>
      <c r="AR459" s="61">
        <f t="shared" ref="AR459:AR461" si="143">34*1</f>
        <v>34</v>
      </c>
      <c r="AS459" s="8">
        <f t="shared" si="133"/>
        <v>0</v>
      </c>
    </row>
    <row r="460" spans="1:45">
      <c r="A460" s="82"/>
      <c r="B460" s="83" t="s">
        <v>119</v>
      </c>
      <c r="C460" s="67" t="s">
        <v>131</v>
      </c>
      <c r="D460" s="37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7"/>
      <c r="AJ460" s="7"/>
      <c r="AK460" s="4"/>
      <c r="AL460" s="4"/>
      <c r="AM460" s="7"/>
      <c r="AN460" s="7"/>
      <c r="AO460" s="7"/>
      <c r="AP460" s="7"/>
      <c r="AQ460" s="30">
        <f t="shared" si="132"/>
        <v>0</v>
      </c>
      <c r="AR460" s="61">
        <f t="shared" si="143"/>
        <v>34</v>
      </c>
      <c r="AS460" s="8">
        <f t="shared" si="133"/>
        <v>0</v>
      </c>
    </row>
    <row r="461" spans="1:45">
      <c r="A461" s="82"/>
      <c r="B461" s="83"/>
      <c r="C461" s="67" t="s">
        <v>132</v>
      </c>
      <c r="D461" s="37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7"/>
      <c r="AJ461" s="7"/>
      <c r="AK461" s="4"/>
      <c r="AL461" s="4"/>
      <c r="AM461" s="7"/>
      <c r="AN461" s="7"/>
      <c r="AO461" s="7"/>
      <c r="AP461" s="7"/>
      <c r="AQ461" s="30">
        <f t="shared" si="132"/>
        <v>0</v>
      </c>
      <c r="AR461" s="61">
        <f t="shared" si="143"/>
        <v>34</v>
      </c>
      <c r="AS461" s="8">
        <f t="shared" si="133"/>
        <v>0</v>
      </c>
    </row>
    <row r="462" spans="1:45">
      <c r="A462" s="82"/>
      <c r="B462" s="83" t="s">
        <v>77</v>
      </c>
      <c r="C462" s="67" t="s">
        <v>131</v>
      </c>
      <c r="D462" s="37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7"/>
      <c r="AJ462" s="7"/>
      <c r="AK462" s="4"/>
      <c r="AL462" s="4"/>
      <c r="AM462" s="7"/>
      <c r="AN462" s="7"/>
      <c r="AO462" s="7"/>
      <c r="AP462" s="7"/>
      <c r="AQ462" s="30">
        <f t="shared" si="132"/>
        <v>0</v>
      </c>
      <c r="AR462" s="61">
        <f>34*2</f>
        <v>68</v>
      </c>
      <c r="AS462" s="8">
        <f t="shared" si="133"/>
        <v>0</v>
      </c>
    </row>
    <row r="463" spans="1:45">
      <c r="A463" s="82"/>
      <c r="B463" s="83"/>
      <c r="C463" s="67" t="s">
        <v>132</v>
      </c>
      <c r="D463" s="37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7"/>
      <c r="AJ463" s="7"/>
      <c r="AK463" s="4"/>
      <c r="AL463" s="4"/>
      <c r="AM463" s="7"/>
      <c r="AN463" s="7"/>
      <c r="AO463" s="7"/>
      <c r="AP463" s="7"/>
      <c r="AQ463" s="30">
        <f t="shared" si="132"/>
        <v>0</v>
      </c>
      <c r="AR463" s="61">
        <f t="shared" ref="AR463" si="144">34*2</f>
        <v>68</v>
      </c>
      <c r="AS463" s="8">
        <f t="shared" si="133"/>
        <v>0</v>
      </c>
    </row>
    <row r="464" spans="1:45" ht="18.75" customHeight="1">
      <c r="A464" s="48"/>
      <c r="B464" s="49"/>
      <c r="C464" s="49"/>
      <c r="D464" s="49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  <c r="AD464" s="47"/>
      <c r="AE464" s="47"/>
      <c r="AF464" s="47"/>
      <c r="AG464" s="47"/>
      <c r="AH464" s="47"/>
      <c r="AI464" s="47"/>
      <c r="AJ464" s="47"/>
      <c r="AK464" s="47"/>
      <c r="AL464" s="47"/>
      <c r="AM464" s="48"/>
      <c r="AN464" s="48"/>
      <c r="AO464" s="48"/>
      <c r="AP464" s="48"/>
      <c r="AQ464" s="48"/>
      <c r="AR464" s="48"/>
      <c r="AS464" s="48"/>
    </row>
  </sheetData>
  <mergeCells count="341">
    <mergeCell ref="G3:W3"/>
    <mergeCell ref="G5:W7"/>
    <mergeCell ref="B434:B435"/>
    <mergeCell ref="B436:B437"/>
    <mergeCell ref="B438:B439"/>
    <mergeCell ref="B440:B441"/>
    <mergeCell ref="B442:B443"/>
    <mergeCell ref="B444:B445"/>
    <mergeCell ref="B21:B23"/>
    <mergeCell ref="B24:B26"/>
    <mergeCell ref="B27:B29"/>
    <mergeCell ref="B30:B32"/>
    <mergeCell ref="B33:B35"/>
    <mergeCell ref="E343:AP343"/>
    <mergeCell ref="I153:L153"/>
    <mergeCell ref="X153:AA153"/>
    <mergeCell ref="AB153:AD153"/>
    <mergeCell ref="AE153:AI153"/>
    <mergeCell ref="AJ153:AL153"/>
    <mergeCell ref="AM153:AP153"/>
    <mergeCell ref="AP4:AQ4"/>
    <mergeCell ref="AQ343:AQ345"/>
    <mergeCell ref="X3:AB3"/>
    <mergeCell ref="X4:AB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37:AR39"/>
    <mergeCell ref="AJ38:AL38"/>
    <mergeCell ref="AM38:AP38"/>
    <mergeCell ref="A36:D36"/>
    <mergeCell ref="AS37:AS39"/>
    <mergeCell ref="E38:H38"/>
    <mergeCell ref="I38:L38"/>
    <mergeCell ref="M38:P38"/>
    <mergeCell ref="Q38:T38"/>
    <mergeCell ref="U38:W38"/>
    <mergeCell ref="X38:AA38"/>
    <mergeCell ref="AB38:AD38"/>
    <mergeCell ref="AE38:AI38"/>
    <mergeCell ref="A38:B39"/>
    <mergeCell ref="C38:C39"/>
    <mergeCell ref="A37:D37"/>
    <mergeCell ref="E37:AP37"/>
    <mergeCell ref="AR189:AR191"/>
    <mergeCell ref="AS189:AS191"/>
    <mergeCell ref="A190:C191"/>
    <mergeCell ref="E190:H190"/>
    <mergeCell ref="I190:L190"/>
    <mergeCell ref="M190:P190"/>
    <mergeCell ref="Q190:T190"/>
    <mergeCell ref="B146:B150"/>
    <mergeCell ref="A102:A150"/>
    <mergeCell ref="B112:B116"/>
    <mergeCell ref="B117:B121"/>
    <mergeCell ref="B102:B106"/>
    <mergeCell ref="B122:B125"/>
    <mergeCell ref="B131:B135"/>
    <mergeCell ref="B136:B140"/>
    <mergeCell ref="B141:B145"/>
    <mergeCell ref="AR152:AR154"/>
    <mergeCell ref="AS152:AS154"/>
    <mergeCell ref="M153:P153"/>
    <mergeCell ref="Q153:T153"/>
    <mergeCell ref="U153:W153"/>
    <mergeCell ref="E153:H153"/>
    <mergeCell ref="AJ190:AL190"/>
    <mergeCell ref="A189:D189"/>
    <mergeCell ref="AR226:AR228"/>
    <mergeCell ref="AS226:AS228"/>
    <mergeCell ref="A227:C228"/>
    <mergeCell ref="E227:H227"/>
    <mergeCell ref="I227:L227"/>
    <mergeCell ref="M227:P227"/>
    <mergeCell ref="Q227:T227"/>
    <mergeCell ref="U227:W227"/>
    <mergeCell ref="X227:AA227"/>
    <mergeCell ref="AB227:AD227"/>
    <mergeCell ref="AE227:AI227"/>
    <mergeCell ref="AJ227:AL227"/>
    <mergeCell ref="AM227:AP227"/>
    <mergeCell ref="A226:D226"/>
    <mergeCell ref="E226:AP226"/>
    <mergeCell ref="AQ226:AQ228"/>
    <mergeCell ref="AR275:AR277"/>
    <mergeCell ref="AS275:AS277"/>
    <mergeCell ref="A276:C277"/>
    <mergeCell ref="E276:H276"/>
    <mergeCell ref="I276:L276"/>
    <mergeCell ref="M276:P276"/>
    <mergeCell ref="Q276:T276"/>
    <mergeCell ref="U276:W276"/>
    <mergeCell ref="X276:AA276"/>
    <mergeCell ref="AB276:AD276"/>
    <mergeCell ref="AE276:AI276"/>
    <mergeCell ref="AJ276:AL276"/>
    <mergeCell ref="AM276:AP276"/>
    <mergeCell ref="A275:D275"/>
    <mergeCell ref="E275:AP275"/>
    <mergeCell ref="AQ275:AQ277"/>
    <mergeCell ref="AR343:AR345"/>
    <mergeCell ref="AS343:AS345"/>
    <mergeCell ref="A344:C345"/>
    <mergeCell ref="E344:H344"/>
    <mergeCell ref="I344:L344"/>
    <mergeCell ref="M344:P344"/>
    <mergeCell ref="A278:A341"/>
    <mergeCell ref="AM344:AP344"/>
    <mergeCell ref="B290:B293"/>
    <mergeCell ref="B294:B297"/>
    <mergeCell ref="B298:B301"/>
    <mergeCell ref="B302:B305"/>
    <mergeCell ref="B306:B309"/>
    <mergeCell ref="B310:B313"/>
    <mergeCell ref="B314:B317"/>
    <mergeCell ref="B282:B285"/>
    <mergeCell ref="B286:B289"/>
    <mergeCell ref="B338:B341"/>
    <mergeCell ref="A343:D343"/>
    <mergeCell ref="AS395:AS397"/>
    <mergeCell ref="E396:H396"/>
    <mergeCell ref="I396:L396"/>
    <mergeCell ref="M396:P396"/>
    <mergeCell ref="Q396:T396"/>
    <mergeCell ref="A346:A393"/>
    <mergeCell ref="Q344:T344"/>
    <mergeCell ref="U344:W344"/>
    <mergeCell ref="X344:AA344"/>
    <mergeCell ref="AB344:AD344"/>
    <mergeCell ref="AE344:AI344"/>
    <mergeCell ref="AJ344:AL344"/>
    <mergeCell ref="U396:W396"/>
    <mergeCell ref="X396:AA396"/>
    <mergeCell ref="AB396:AD396"/>
    <mergeCell ref="AE396:AI396"/>
    <mergeCell ref="AJ396:AL396"/>
    <mergeCell ref="AM396:AP396"/>
    <mergeCell ref="E395:AP395"/>
    <mergeCell ref="AQ395:AQ397"/>
    <mergeCell ref="AR395:AR397"/>
    <mergeCell ref="B346:B348"/>
    <mergeCell ref="B349:B351"/>
    <mergeCell ref="B352:B354"/>
    <mergeCell ref="AS431:AS433"/>
    <mergeCell ref="E432:H432"/>
    <mergeCell ref="I432:L432"/>
    <mergeCell ref="M432:P432"/>
    <mergeCell ref="Q432:T432"/>
    <mergeCell ref="U432:W432"/>
    <mergeCell ref="X432:AA432"/>
    <mergeCell ref="AB432:AD432"/>
    <mergeCell ref="E431:AP431"/>
    <mergeCell ref="AQ431:AQ433"/>
    <mergeCell ref="AE432:AI432"/>
    <mergeCell ref="AJ432:AL432"/>
    <mergeCell ref="AM432:AP432"/>
    <mergeCell ref="A434:A463"/>
    <mergeCell ref="AR431:AR433"/>
    <mergeCell ref="B446:B447"/>
    <mergeCell ref="B448:B449"/>
    <mergeCell ref="B450:B451"/>
    <mergeCell ref="B452:B453"/>
    <mergeCell ref="B454:B455"/>
    <mergeCell ref="B456:B457"/>
    <mergeCell ref="B458:B459"/>
    <mergeCell ref="B460:B461"/>
    <mergeCell ref="B462:B463"/>
    <mergeCell ref="A432:C433"/>
    <mergeCell ref="A431:D431"/>
    <mergeCell ref="B4:C4"/>
    <mergeCell ref="AR99:AR101"/>
    <mergeCell ref="AS99:AS101"/>
    <mergeCell ref="A100:B101"/>
    <mergeCell ref="C100:C101"/>
    <mergeCell ref="E100:H100"/>
    <mergeCell ref="I100:L100"/>
    <mergeCell ref="M100:P100"/>
    <mergeCell ref="Q100:T100"/>
    <mergeCell ref="U100:W100"/>
    <mergeCell ref="A99:D99"/>
    <mergeCell ref="E99:AP99"/>
    <mergeCell ref="X100:AA100"/>
    <mergeCell ref="AB100:AD100"/>
    <mergeCell ref="AE100:AI100"/>
    <mergeCell ref="AJ100:AL100"/>
    <mergeCell ref="AM100:AP100"/>
    <mergeCell ref="AR68:AR70"/>
    <mergeCell ref="AS68:AS70"/>
    <mergeCell ref="A69:B70"/>
    <mergeCell ref="C69:C70"/>
    <mergeCell ref="E69:H69"/>
    <mergeCell ref="I69:L69"/>
    <mergeCell ref="M69:P69"/>
    <mergeCell ref="A12:A35"/>
    <mergeCell ref="B12:B14"/>
    <mergeCell ref="B15:B17"/>
    <mergeCell ref="B18:B20"/>
    <mergeCell ref="AC3:AM5"/>
    <mergeCell ref="A7:B7"/>
    <mergeCell ref="C7:D7"/>
    <mergeCell ref="A188:D188"/>
    <mergeCell ref="B176:B178"/>
    <mergeCell ref="B179:B181"/>
    <mergeCell ref="B182:B184"/>
    <mergeCell ref="B173:B175"/>
    <mergeCell ref="B170:B172"/>
    <mergeCell ref="B167:B169"/>
    <mergeCell ref="B164:B166"/>
    <mergeCell ref="A155:A187"/>
    <mergeCell ref="B158:B160"/>
    <mergeCell ref="B155:B157"/>
    <mergeCell ref="B185:B187"/>
    <mergeCell ref="B161:B163"/>
    <mergeCell ref="E152:AP152"/>
    <mergeCell ref="AN3:AO5"/>
    <mergeCell ref="A40:A66"/>
    <mergeCell ref="B40:B42"/>
    <mergeCell ref="AP5:AQ5"/>
    <mergeCell ref="X6:AB6"/>
    <mergeCell ref="AQ152:AQ154"/>
    <mergeCell ref="AQ68:AQ70"/>
    <mergeCell ref="AQ99:AQ101"/>
    <mergeCell ref="U190:W190"/>
    <mergeCell ref="X190:AA190"/>
    <mergeCell ref="AB190:AD190"/>
    <mergeCell ref="AE190:AI190"/>
    <mergeCell ref="AQ189:AQ191"/>
    <mergeCell ref="AQ37:AQ39"/>
    <mergeCell ref="AM190:AP190"/>
    <mergeCell ref="E189:AP189"/>
    <mergeCell ref="A229:A273"/>
    <mergeCell ref="B232:B234"/>
    <mergeCell ref="B235:B237"/>
    <mergeCell ref="A192:A224"/>
    <mergeCell ref="B192:B194"/>
    <mergeCell ref="B43:B45"/>
    <mergeCell ref="Q69:T69"/>
    <mergeCell ref="U69:W69"/>
    <mergeCell ref="E68:AP68"/>
    <mergeCell ref="X69:AA69"/>
    <mergeCell ref="AB69:AD69"/>
    <mergeCell ref="AE69:AI69"/>
    <mergeCell ref="AJ69:AL69"/>
    <mergeCell ref="AM69:AP69"/>
    <mergeCell ref="A68:D68"/>
    <mergeCell ref="B46:B48"/>
    <mergeCell ref="B49:B51"/>
    <mergeCell ref="B52:B54"/>
    <mergeCell ref="B55:B57"/>
    <mergeCell ref="B58:B60"/>
    <mergeCell ref="B61:B63"/>
    <mergeCell ref="B64:B66"/>
    <mergeCell ref="B92:B94"/>
    <mergeCell ref="A152:D152"/>
    <mergeCell ref="A71:A97"/>
    <mergeCell ref="B71:B73"/>
    <mergeCell ref="B74:B76"/>
    <mergeCell ref="B77:B79"/>
    <mergeCell ref="B80:B82"/>
    <mergeCell ref="A153:C154"/>
    <mergeCell ref="B83:B85"/>
    <mergeCell ref="B86:B88"/>
    <mergeCell ref="B89:B91"/>
    <mergeCell ref="B95:B97"/>
    <mergeCell ref="B107:B111"/>
    <mergeCell ref="B126:B130"/>
    <mergeCell ref="B195:B197"/>
    <mergeCell ref="B198:B200"/>
    <mergeCell ref="B201:B203"/>
    <mergeCell ref="B219:B221"/>
    <mergeCell ref="B222:B224"/>
    <mergeCell ref="B265:B267"/>
    <mergeCell ref="B268:B270"/>
    <mergeCell ref="B250:B252"/>
    <mergeCell ref="B253:B255"/>
    <mergeCell ref="B256:B258"/>
    <mergeCell ref="B259:B261"/>
    <mergeCell ref="B262:B264"/>
    <mergeCell ref="B238:B240"/>
    <mergeCell ref="B241:B243"/>
    <mergeCell ref="B244:B246"/>
    <mergeCell ref="B247:B249"/>
    <mergeCell ref="B229:B231"/>
    <mergeCell ref="B204:B206"/>
    <mergeCell ref="B207:B209"/>
    <mergeCell ref="B210:B212"/>
    <mergeCell ref="B213:B215"/>
    <mergeCell ref="B216:B218"/>
    <mergeCell ref="B376:B378"/>
    <mergeCell ref="B379:B381"/>
    <mergeCell ref="B382:B384"/>
    <mergeCell ref="B385:B387"/>
    <mergeCell ref="B388:B390"/>
    <mergeCell ref="B391:B393"/>
    <mergeCell ref="B271:B273"/>
    <mergeCell ref="B278:B281"/>
    <mergeCell ref="B318:B321"/>
    <mergeCell ref="B322:B325"/>
    <mergeCell ref="B326:B329"/>
    <mergeCell ref="B330:B333"/>
    <mergeCell ref="B334:B337"/>
    <mergeCell ref="B355:B357"/>
    <mergeCell ref="B358:B360"/>
    <mergeCell ref="A398:A429"/>
    <mergeCell ref="B416:B417"/>
    <mergeCell ref="B418:B419"/>
    <mergeCell ref="B420:B421"/>
    <mergeCell ref="B422:B423"/>
    <mergeCell ref="B424:B425"/>
    <mergeCell ref="B426:B427"/>
    <mergeCell ref="B428:B429"/>
    <mergeCell ref="B361:B363"/>
    <mergeCell ref="B364:B366"/>
    <mergeCell ref="B367:B369"/>
    <mergeCell ref="B370:B372"/>
    <mergeCell ref="B398:B399"/>
    <mergeCell ref="B400:B401"/>
    <mergeCell ref="B402:B403"/>
    <mergeCell ref="B404:B405"/>
    <mergeCell ref="B406:B407"/>
    <mergeCell ref="B408:B409"/>
    <mergeCell ref="B410:B411"/>
    <mergeCell ref="B412:B413"/>
    <mergeCell ref="B414:B415"/>
    <mergeCell ref="A396:C397"/>
    <mergeCell ref="A395:D395"/>
    <mergeCell ref="B373:B375"/>
  </mergeCells>
  <pageMargins left="0.25" right="0.25" top="0.51" bottom="0.75" header="0.3" footer="0.3"/>
  <pageSetup paperSize="9" scale="49" fitToHeight="0" orientation="landscape" r:id="rId1"/>
  <headerFooter>
    <oddHeader>&amp;C&amp;G</oddHeader>
  </headerFooter>
  <rowBreaks count="10" manualBreakCount="10">
    <brk id="36" max="50" man="1"/>
    <brk id="67" max="50" man="1"/>
    <brk id="98" max="50" man="1"/>
    <brk id="151" max="50" man="1"/>
    <brk id="188" max="16383" man="1"/>
    <brk id="225" max="16383" man="1"/>
    <brk id="274" max="16383" man="1"/>
    <brk id="342" max="16383" man="1"/>
    <brk id="394" max="50" man="1"/>
    <brk id="430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Пользователь</cp:lastModifiedBy>
  <cp:revision/>
  <dcterms:created xsi:type="dcterms:W3CDTF">2024-09-28T08:38:22Z</dcterms:created>
  <dcterms:modified xsi:type="dcterms:W3CDTF">2026-09-11T18:41:19Z</dcterms:modified>
  <cp:category/>
  <cp:contentStatus/>
</cp:coreProperties>
</file>